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2.xml" ContentType="application/vnd.openxmlformats-officedocument.spreadsheetml.tab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slicers/slicer4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4.xml" ContentType="application/vnd.openxmlformats-officedocument.spreadsheetml.pivotTable+xml"/>
  <Override PartName="/xl/drawings/drawing5.xml" ContentType="application/vnd.openxmlformats-officedocument.drawing+xml"/>
  <Override PartName="/xl/slicers/slicer5.xml" ContentType="application/vnd.ms-excel.slicer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pivotTables/pivotTable5.xml" ContentType="application/vnd.openxmlformats-officedocument.spreadsheetml.pivotTable+xml"/>
  <Override PartName="/xl/drawings/drawing6.xml" ContentType="application/vnd.openxmlformats-officedocument.drawing+xml"/>
  <Override PartName="/xl/slicers/slicer6.xml" ContentType="application/vnd.ms-excel.slicer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drawings/drawing7.xml" ContentType="application/vnd.openxmlformats-officedocument.drawing+xml"/>
  <Override PartName="/xl/slicers/slicer7.xml" ContentType="application/vnd.ms-excel.slicer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ivotTables/pivotTable7.xml" ContentType="application/vnd.openxmlformats-officedocument.spreadsheetml.pivotTab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ables/table4.xml" ContentType="application/vnd.openxmlformats-officedocument.spreadsheetml.table+xml"/>
  <Override PartName="/xl/pivotTables/pivotTable8.xml" ContentType="application/vnd.openxmlformats-officedocument.spreadsheetml.pivotTable+xml"/>
  <Override PartName="/xl/drawings/drawing9.xml" ContentType="application/vnd.openxmlformats-officedocument.drawing+xml"/>
  <Override PartName="/xl/slicers/slicer8.xml" ContentType="application/vnd.ms-excel.slicer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ivotTables/pivotTable9.xml" ContentType="application/vnd.openxmlformats-officedocument.spreadsheetml.pivotTab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ables/table5.xml" ContentType="application/vnd.openxmlformats-officedocument.spreadsheetml.table+xml"/>
  <Override PartName="/xl/pivotTables/pivotTable10.xml" ContentType="application/vnd.openxmlformats-officedocument.spreadsheetml.pivotTable+xml"/>
  <Override PartName="/xl/drawings/drawing11.xml" ContentType="application/vnd.openxmlformats-officedocument.drawing+xml"/>
  <Override PartName="/xl/slicers/slicer9.xml" ContentType="application/vnd.ms-excel.slicer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pivotTables/pivotTable11.xml" ContentType="application/vnd.openxmlformats-officedocument.spreadsheetml.pivotTab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ables/table6.xml" ContentType="application/vnd.openxmlformats-officedocument.spreadsheetml.table+xml"/>
  <Override PartName="/xl/drawings/drawing13.xml" ContentType="application/vnd.openxmlformats-officedocument.drawing+xml"/>
  <Override PartName="/xl/slicers/slicer10.xml" ContentType="application/vnd.ms-excel.slicer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pivotTables/pivotTable12.xml" ContentType="application/vnd.openxmlformats-officedocument.spreadsheetml.pivotTable+xml"/>
  <Override PartName="/xl/drawings/drawing14.xml" ContentType="application/vnd.openxmlformats-officedocument.drawing+xml"/>
  <Override PartName="/xl/slicers/slicer11.xml" ContentType="application/vnd.ms-excel.slicer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pivotTables/pivotTable13.xml" ContentType="application/vnd.openxmlformats-officedocument.spreadsheetml.pivotTable+xml"/>
  <Override PartName="/xl/drawings/drawing1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ables/table7.xml" ContentType="application/vnd.openxmlformats-officedocument.spreadsheetml.table+xml"/>
  <Override PartName="/xl/pivotTables/pivotTable14.xml" ContentType="application/vnd.openxmlformats-officedocument.spreadsheetml.pivotTable+xml"/>
  <Override PartName="/xl/drawings/drawing16.xml" ContentType="application/vnd.openxmlformats-officedocument.drawing+xml"/>
  <Override PartName="/xl/slicers/slicer12.xml" ContentType="application/vnd.ms-excel.slicer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pivotTables/pivotTable15.xml" ContentType="application/vnd.openxmlformats-officedocument.spreadsheetml.pivotTab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ables/table8.xml" ContentType="application/vnd.openxmlformats-officedocument.spreadsheetml.table+xml"/>
  <Override PartName="/xl/drawings/drawing18.xml" ContentType="application/vnd.openxmlformats-officedocument.drawing+xml"/>
  <Override PartName="/xl/slicers/slicer13.xml" ContentType="application/vnd.ms-excel.slicer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C:\ОБЩАЯ 2024\06 ИЮНЬ\Дашборд\"/>
    </mc:Choice>
  </mc:AlternateContent>
  <xr:revisionPtr revIDLastSave="0" documentId="13_ncr:1_{E1B9D51B-4D6C-4C4A-9606-16A1FDEFE5C2}" xr6:coauthVersionLast="45" xr6:coauthVersionMax="47" xr10:uidLastSave="{00000000-0000-0000-0000-000000000000}"/>
  <bookViews>
    <workbookView xWindow="-108" yWindow="-108" windowWidth="23256" windowHeight="12600" tabRatio="899" firstSheet="5" activeTab="5" xr2:uid="{00000000-000D-0000-FFFF-FFFF00000000}"/>
  </bookViews>
  <sheets>
    <sheet name="База основные" sheetId="20" state="hidden" r:id="rId1"/>
    <sheet name="св_первоначальный" sheetId="21" state="hidden" r:id="rId2"/>
    <sheet name="св_уточненный" sheetId="22" state="hidden" r:id="rId3"/>
    <sheet name="база исполнение" sheetId="24" state="hidden" r:id="rId4"/>
    <sheet name="св_исполнение" sheetId="28" state="hidden" r:id="rId5"/>
    <sheet name="ОСНОВНЫЕ ПАРАМЕТРЫ БЮДЖЕТА" sheetId="9" r:id="rId6"/>
    <sheet name="исп ГРБС" sheetId="41" state="hidden" r:id="rId7"/>
    <sheet name="% ГРБС" sheetId="42" state="hidden" r:id="rId8"/>
    <sheet name="База ГРБС" sheetId="39" state="hidden" r:id="rId9"/>
    <sheet name="исп разделы" sheetId="47" state="hidden" r:id="rId10"/>
    <sheet name="% разделы" sheetId="48" state="hidden" r:id="rId11"/>
    <sheet name="База разделы" sheetId="44" state="hidden" r:id="rId12"/>
    <sheet name="исп прогр" sheetId="50" state="hidden" r:id="rId13"/>
    <sheet name="% прогр" sheetId="51" state="hidden" r:id="rId14"/>
    <sheet name="База програм" sheetId="49" state="hidden" r:id="rId15"/>
    <sheet name="исп нацпроект" sheetId="55" state="hidden" r:id="rId16"/>
    <sheet name="% нацпроект" sheetId="56" state="hidden" r:id="rId17"/>
    <sheet name="База нацпроект" sheetId="52" state="hidden" r:id="rId18"/>
    <sheet name="РАСХОДЫ" sheetId="43" r:id="rId19"/>
    <sheet name="исполн ГАДБ" sheetId="59" state="hidden" r:id="rId20"/>
    <sheet name="% ГАДБ" sheetId="61" state="hidden" r:id="rId21"/>
    <sheet name="База ГАДБ" sheetId="58" state="hidden" r:id="rId22"/>
    <sheet name="исполн ВД" sheetId="62" state="hidden" r:id="rId23"/>
    <sheet name="% ВД" sheetId="63" state="hidden" r:id="rId24"/>
    <sheet name="База ВД" sheetId="57" state="hidden" r:id="rId25"/>
    <sheet name="ДОХОДЫ" sheetId="64" r:id="rId26"/>
  </sheets>
  <definedNames>
    <definedName name="_xlcn.WorksheetConnection_расходы.xlsxБюджет_20231" hidden="1">Бюджет_2023</definedName>
    <definedName name="_xlcn.WorksheetConnection_расходы.xlsxБюджет_20241" hidden="1">Бюджет_2024</definedName>
    <definedName name="_xlcn.WorksheetConnection_расходы.xlsxТаблица31" hidden="1">Таблица3[]</definedName>
    <definedName name="Срез_Годы__Дата">#N/A</definedName>
    <definedName name="Срез_Годы__Дата1">#N/A</definedName>
    <definedName name="Срез_Годы__Дата2">#N/A</definedName>
    <definedName name="Срез_Годы__Дата3">#N/A</definedName>
    <definedName name="Срез_Годы__даты">#N/A</definedName>
    <definedName name="Срез_Годы__Даты1">#N/A</definedName>
    <definedName name="Срез_Годы__Даты2">#N/A</definedName>
    <definedName name="Срез_Наименование">#N/A</definedName>
  </definedNames>
  <calcPr calcId="181029"/>
  <pivotCaches>
    <pivotCache cacheId="0" r:id="rId27"/>
    <pivotCache cacheId="5" r:id="rId28"/>
    <pivotCache cacheId="16" r:id="rId29"/>
    <pivotCache cacheId="19" r:id="rId30"/>
    <pivotCache cacheId="22" r:id="rId31"/>
    <pivotCache cacheId="25" r:id="rId32"/>
    <pivotCache cacheId="28" r:id="rId33"/>
    <pivotCache cacheId="31" r:id="rId34"/>
  </pivotCaches>
  <extLst>
    <ext xmlns:x14="http://schemas.microsoft.com/office/spreadsheetml/2009/9/main" uri="{BBE1A952-AA13-448e-AADC-164F8A28A991}">
      <x14:slicerCaches>
        <x14:slicerCache r:id="rId35"/>
        <x14:slicerCache r:id="rId36"/>
        <x14:slicerCache r:id="rId37"/>
        <x14:slicerCache r:id="rId38"/>
        <x14:slicerCache r:id="rId39"/>
        <x14:slicerCache r:id="rId40"/>
        <x14:slicerCache r:id="rId41"/>
        <x14:slicerCache r:id="rId42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Таблица3-cb2f8aaf-2fa0-4a2e-bb4c-1ec152ee6b1d" name="Таблица3" connection="WorksheetConnection_расходы.xlsx!Таблица3"/>
          <x15:modelTable id="Бюджет_2024-26fa69ac-b1d3-4ce9-a81c-f7013bc8e4e1" name="Бюджет_2024" connection="WorksheetConnection_расходы.xlsx!Бюджет_2024"/>
          <x15:modelTable id="Бюджет_2023-b761dffa-7c67-4124-aa1c-e63a9dadaddd" name="Бюджет_2023" connection="WorksheetConnection_расходы.xlsx!Бюджет_2023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24" l="1"/>
  <c r="C32" i="24"/>
  <c r="E9" i="52" l="1"/>
  <c r="C7" i="52"/>
  <c r="E4" i="52"/>
  <c r="C2" i="52"/>
  <c r="J8" i="39" l="1"/>
  <c r="J7" i="39"/>
  <c r="J3" i="39"/>
  <c r="J2" i="3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расходы.xlsx!Бюджет_2023" type="102" refreshedVersion="5" minRefreshableVersion="5">
    <extLst>
      <ext xmlns:x15="http://schemas.microsoft.com/office/spreadsheetml/2010/11/main" uri="{DE250136-89BD-433C-8126-D09CA5730AF9}">
        <x15:connection id="Бюджет_2023-b761dffa-7c67-4124-aa1c-e63a9dadaddd" autoDelete="1">
          <x15:rangePr sourceName="_xlcn.WorksheetConnection_расходы.xlsxБюджет_20231"/>
        </x15:connection>
      </ext>
    </extLst>
  </connection>
  <connection id="3" xr16:uid="{00000000-0015-0000-FFFF-FFFF02000000}" name="WorksheetConnection_расходы.xlsx!Бюджет_2024" type="102" refreshedVersion="5" minRefreshableVersion="5">
    <extLst>
      <ext xmlns:x15="http://schemas.microsoft.com/office/spreadsheetml/2010/11/main" uri="{DE250136-89BD-433C-8126-D09CA5730AF9}">
        <x15:connection id="Бюджет_2024-26fa69ac-b1d3-4ce9-a81c-f7013bc8e4e1">
          <x15:rangePr sourceName="_xlcn.WorksheetConnection_расходы.xlsxБюджет_20241"/>
        </x15:connection>
      </ext>
    </extLst>
  </connection>
  <connection id="4" xr16:uid="{00000000-0015-0000-FFFF-FFFF03000000}" name="WorksheetConnection_расходы.xlsx!Таблица3" type="102" refreshedVersion="5" minRefreshableVersion="5">
    <extLst>
      <ext xmlns:x15="http://schemas.microsoft.com/office/spreadsheetml/2010/11/main" uri="{DE250136-89BD-433C-8126-D09CA5730AF9}">
        <x15:connection id="Таблица3-cb2f8aaf-2fa0-4a2e-bb4c-1ec152ee6b1d">
          <x15:rangePr sourceName="_xlcn.WorksheetConnection_расходы.xlsxТаблица31"/>
        </x15:connection>
      </ext>
    </extLst>
  </connection>
</connections>
</file>

<file path=xl/sharedStrings.xml><?xml version="1.0" encoding="utf-8"?>
<sst xmlns="http://schemas.openxmlformats.org/spreadsheetml/2006/main" count="332" uniqueCount="218">
  <si>
    <t>Итог</t>
  </si>
  <si>
    <t>Названия строк</t>
  </si>
  <si>
    <t>Общий итог</t>
  </si>
  <si>
    <t xml:space="preserve">Расходы </t>
  </si>
  <si>
    <t>Дефицит/профицит</t>
  </si>
  <si>
    <t>2024 год</t>
  </si>
  <si>
    <t>2025 год</t>
  </si>
  <si>
    <t>2026 год</t>
  </si>
  <si>
    <t>2023 год</t>
  </si>
  <si>
    <t>Наименование</t>
  </si>
  <si>
    <t>Расходы</t>
  </si>
  <si>
    <t xml:space="preserve">Доходы </t>
  </si>
  <si>
    <t>2022 год</t>
  </si>
  <si>
    <t xml:space="preserve">Доходы  </t>
  </si>
  <si>
    <t xml:space="preserve">Дефицит/профицит </t>
  </si>
  <si>
    <t>Доходы 2</t>
  </si>
  <si>
    <t>Расходы3</t>
  </si>
  <si>
    <t>Дефицит/профицит4</t>
  </si>
  <si>
    <t>Доходы</t>
  </si>
  <si>
    <t xml:space="preserve">Дефицит/профицит  </t>
  </si>
  <si>
    <t xml:space="preserve">Расходы  </t>
  </si>
  <si>
    <t>Первоначальный бюджет, млн. руб.</t>
  </si>
  <si>
    <t>Уточненный бюджет, млн. руб.</t>
  </si>
  <si>
    <t>даты</t>
  </si>
  <si>
    <t>янв</t>
  </si>
  <si>
    <t>фев</t>
  </si>
  <si>
    <t>мар</t>
  </si>
  <si>
    <t>апр</t>
  </si>
  <si>
    <t>Годы (даты)</t>
  </si>
  <si>
    <t>Исполнение, млн. руб.</t>
  </si>
  <si>
    <t>ОСНОВНЫЕ ПАРАМЕТРЫ БЮДЖЕТА</t>
  </si>
  <si>
    <t>Дума</t>
  </si>
  <si>
    <t>Администрация</t>
  </si>
  <si>
    <t>Куми</t>
  </si>
  <si>
    <t>Финуправление</t>
  </si>
  <si>
    <t>Образование</t>
  </si>
  <si>
    <t>КСП</t>
  </si>
  <si>
    <t>УТСЗН</t>
  </si>
  <si>
    <t>ЖКХ</t>
  </si>
  <si>
    <t>УПРСХ</t>
  </si>
  <si>
    <t>Культура</t>
  </si>
  <si>
    <t>Дата</t>
  </si>
  <si>
    <t>Названия столбцов</t>
  </si>
  <si>
    <t>Значения</t>
  </si>
  <si>
    <t>Годы (Дата)</t>
  </si>
  <si>
    <t xml:space="preserve">Дума </t>
  </si>
  <si>
    <t xml:space="preserve">Администрация </t>
  </si>
  <si>
    <t xml:space="preserve">Куми </t>
  </si>
  <si>
    <t xml:space="preserve">Финуправление </t>
  </si>
  <si>
    <t xml:space="preserve">Образование </t>
  </si>
  <si>
    <t xml:space="preserve">КСП </t>
  </si>
  <si>
    <t xml:space="preserve">УТСЗН </t>
  </si>
  <si>
    <t xml:space="preserve">ЖКХ </t>
  </si>
  <si>
    <t xml:space="preserve">УПРСХ </t>
  </si>
  <si>
    <t xml:space="preserve">Культура </t>
  </si>
  <si>
    <t>План</t>
  </si>
  <si>
    <t>Факт</t>
  </si>
  <si>
    <t>Месяцы (Дата)</t>
  </si>
  <si>
    <t>Доля в объеме бюджета, %</t>
  </si>
  <si>
    <t>Главные распорядители, млн. руб.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</si>
  <si>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</si>
  <si>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</si>
  <si>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</si>
  <si>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</si>
  <si>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</si>
  <si>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</si>
  <si>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</si>
  <si>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</si>
  <si>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</si>
  <si>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</si>
  <si>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обслуживание государственного (муниципального) долга</t>
  </si>
  <si>
    <t xml:space="preserve">Общегосударственные вопросы </t>
  </si>
  <si>
    <t xml:space="preserve">Национальная оборона </t>
  </si>
  <si>
    <t xml:space="preserve">Национальная экономика </t>
  </si>
  <si>
    <t xml:space="preserve">Жилищно-коммунальное хозяйство </t>
  </si>
  <si>
    <t xml:space="preserve">Охрана окружающей среды </t>
  </si>
  <si>
    <t xml:space="preserve">Социальная политика </t>
  </si>
  <si>
    <t xml:space="preserve">Физическая культура и спорт </t>
  </si>
  <si>
    <t>Обслуживание муниципального долга</t>
  </si>
  <si>
    <t xml:space="preserve">Национальная
оборона </t>
  </si>
  <si>
    <t xml:space="preserve">Национальная
 экономика </t>
  </si>
  <si>
    <t xml:space="preserve">Жилищно-
коммунальное
 хозяйство </t>
  </si>
  <si>
    <t xml:space="preserve">Охрана 
окружающей
 среды </t>
  </si>
  <si>
    <t xml:space="preserve">Культура, 
кинематография </t>
  </si>
  <si>
    <t xml:space="preserve">Социальная
 политика </t>
  </si>
  <si>
    <t xml:space="preserve">Физическая
 культура
 и спорт </t>
  </si>
  <si>
    <t>Обслуживание
 муниципального
 долга</t>
  </si>
  <si>
    <t>2024</t>
  </si>
  <si>
    <t>Разделы, млн. руб.</t>
  </si>
  <si>
    <t>Доля в объеме расходов, %</t>
  </si>
  <si>
    <t>Национальная безопасность</t>
  </si>
  <si>
    <t>Национальная
безопасность</t>
  </si>
  <si>
    <t xml:space="preserve">Общегосударственные 
вопросы </t>
  </si>
  <si>
    <t>Даты</t>
  </si>
  <si>
    <t>Развитие образования</t>
  </si>
  <si>
    <t>Развитие жилищно-коммунального и дорожного хозяйства</t>
  </si>
  <si>
    <t>Развитие культуры и туризма</t>
  </si>
  <si>
    <t>Социальная поддержка граждан</t>
  </si>
  <si>
    <t>Развитие муниципального образования</t>
  </si>
  <si>
    <t>Развитие сельского хозяйства</t>
  </si>
  <si>
    <t>Формирование современной городской среды</t>
  </si>
  <si>
    <t>Профилактика правонарушений</t>
  </si>
  <si>
    <t>Непрограммные расходы</t>
  </si>
  <si>
    <t>Годы (Даты)</t>
  </si>
  <si>
    <t xml:space="preserve">Развитие 
образования </t>
  </si>
  <si>
    <t xml:space="preserve">Развитие
 культуры
 и туризма </t>
  </si>
  <si>
    <t xml:space="preserve">Социальная
 поддержка
граждан </t>
  </si>
  <si>
    <t xml:space="preserve">Развитие 
муниципального
 образования </t>
  </si>
  <si>
    <t xml:space="preserve">Развитие
 сельского
 хозяйства </t>
  </si>
  <si>
    <t xml:space="preserve">Формирование
 современной
 городской
 среды </t>
  </si>
  <si>
    <t xml:space="preserve">Профилактика 
правонарушений </t>
  </si>
  <si>
    <t xml:space="preserve">Непрограммные
 расходы </t>
  </si>
  <si>
    <t>Муниципальные программы, млн. руб.</t>
  </si>
  <si>
    <t xml:space="preserve">Развитие образования </t>
  </si>
  <si>
    <t xml:space="preserve">Развитие культуры и туризма </t>
  </si>
  <si>
    <t xml:space="preserve">Социальная поддержка граждан </t>
  </si>
  <si>
    <t xml:space="preserve">Развитие муниципального образования </t>
  </si>
  <si>
    <t xml:space="preserve">Развитие сельского хозяйства </t>
  </si>
  <si>
    <t xml:space="preserve">Формирование современной городской среды </t>
  </si>
  <si>
    <t xml:space="preserve">Профилактика правонарушений </t>
  </si>
  <si>
    <t xml:space="preserve">Непрограммные расходы </t>
  </si>
  <si>
    <t>Развитие 
жилищно-
коммунального 
хозяйства</t>
  </si>
  <si>
    <t xml:space="preserve">Развитие жилищно-коммунального хозяйства </t>
  </si>
  <si>
    <t>Успех каждого ребенка</t>
  </si>
  <si>
    <t>Современная школа</t>
  </si>
  <si>
    <t>Культурная среда</t>
  </si>
  <si>
    <t>Творческие люди</t>
  </si>
  <si>
    <t>Финансовая поддержка семей при рождении детей</t>
  </si>
  <si>
    <t>Спорт – норма жизни</t>
  </si>
  <si>
    <t>Комплексная система обращения с твердыми коммунальными отходами</t>
  </si>
  <si>
    <t>Обеспечение устойчивого сокращения непригодного для проживания жилищного фонда</t>
  </si>
  <si>
    <t>Формирование комфортной городской среды</t>
  </si>
  <si>
    <t xml:space="preserve">Успех каждого ребенка </t>
  </si>
  <si>
    <t xml:space="preserve">Современная школа </t>
  </si>
  <si>
    <t xml:space="preserve">Культурная среда </t>
  </si>
  <si>
    <t xml:space="preserve">Творческие люди </t>
  </si>
  <si>
    <t xml:space="preserve">Финансовая поддержка семей при рождении детей </t>
  </si>
  <si>
    <t xml:space="preserve">Спорт – норма жизни </t>
  </si>
  <si>
    <t xml:space="preserve">Комплексная система обращения с твердыми коммунальными отходами </t>
  </si>
  <si>
    <t xml:space="preserve">Обеспечение устойчивого сокращения непригодного для проживания жилищного фонда </t>
  </si>
  <si>
    <t>Национальные проекты, млн. руб.</t>
  </si>
  <si>
    <t xml:space="preserve">Успех
каждого
ребенка </t>
  </si>
  <si>
    <t xml:space="preserve">Современная
 школа </t>
  </si>
  <si>
    <t xml:space="preserve">Культурная
 среда </t>
  </si>
  <si>
    <t xml:space="preserve">Творческие
 люди </t>
  </si>
  <si>
    <t xml:space="preserve">Финансовая
 поддержка
 семей при 
рождении 
детей </t>
  </si>
  <si>
    <t xml:space="preserve">Спорт – 
норма 
жизни </t>
  </si>
  <si>
    <t xml:space="preserve">Комплексная
 система 
обращения
 с твердыми
 коммунальными
 отходами </t>
  </si>
  <si>
    <t xml:space="preserve">Обеспечение
 устойчивого
 сокращения
 непригодного
 для проживания
 жилищного
 фонда </t>
  </si>
  <si>
    <t xml:space="preserve">Формирование
 комфортной
 городской
 среды </t>
  </si>
  <si>
    <t>Доля, %</t>
  </si>
  <si>
    <t xml:space="preserve">Формирование комфортной городской среды </t>
  </si>
  <si>
    <t>Управление
имущественных
 отношений</t>
  </si>
  <si>
    <t xml:space="preserve">Финансовое 
управление </t>
  </si>
  <si>
    <t xml:space="preserve">Управление
 образования </t>
  </si>
  <si>
    <t xml:space="preserve">Управление
культуры </t>
  </si>
  <si>
    <t>РЕАЛИЗАЦИЯ НАЦИОНАЛЬНЫХ ПРОЕКТОВ</t>
  </si>
  <si>
    <t>РЕАЛИЗАЦИЯ МУНИЦИПАЛЬНЫХ ПРОГРАММ</t>
  </si>
  <si>
    <t>Правительство СК</t>
  </si>
  <si>
    <t>Управление по обеспечению деятельности мировых судей СК</t>
  </si>
  <si>
    <t>Министерство имущественных отношений СК</t>
  </si>
  <si>
    <t>Федеральная служба по надзору в сфере природопользования</t>
  </si>
  <si>
    <t>Федеральная служба по труду и занятости</t>
  </si>
  <si>
    <t>УФНС по СК</t>
  </si>
  <si>
    <t>МВД России</t>
  </si>
  <si>
    <t>УИиЗО</t>
  </si>
  <si>
    <t>Финансовое управление</t>
  </si>
  <si>
    <t>УОБР</t>
  </si>
  <si>
    <t>УКиТ</t>
  </si>
  <si>
    <t>УЖКХ</t>
  </si>
  <si>
    <t>УСХ и развитие территорий</t>
  </si>
  <si>
    <t>НДФЛ</t>
  </si>
  <si>
    <t>Акцизы</t>
  </si>
  <si>
    <t>Налоги на совокупный доход</t>
  </si>
  <si>
    <t>Налоги на имущество</t>
  </si>
  <si>
    <t>Государственная пошлина</t>
  </si>
  <si>
    <t>Неналоговые доходы</t>
  </si>
  <si>
    <t>Безвозмездные поступления</t>
  </si>
  <si>
    <t xml:space="preserve">Правительство СК </t>
  </si>
  <si>
    <t>Министерство имущественных отношений</t>
  </si>
  <si>
    <t xml:space="preserve">Федеральная служба по надзору в сфере природопользования </t>
  </si>
  <si>
    <t xml:space="preserve">Федеральная служба по труду и занятости </t>
  </si>
  <si>
    <t xml:space="preserve">МВД России </t>
  </si>
  <si>
    <t xml:space="preserve">Финансовое управление </t>
  </si>
  <si>
    <t>Управление образования</t>
  </si>
  <si>
    <t>Управление культуры</t>
  </si>
  <si>
    <t>УФНС</t>
  </si>
  <si>
    <t xml:space="preserve">Правительство 
СК </t>
  </si>
  <si>
    <t xml:space="preserve">Управление
 по обеспечению
 деятельности
 мировых
 судей  </t>
  </si>
  <si>
    <t>Министерство
 имущественных
 отношений</t>
  </si>
  <si>
    <t xml:space="preserve">Федеральная
 служба по
 надзору
 в сфере
 природопользования </t>
  </si>
  <si>
    <t xml:space="preserve">Федеральная
 служба по
 труду и 
занятости </t>
  </si>
  <si>
    <t xml:space="preserve">Финансовое
 управление </t>
  </si>
  <si>
    <t>Управление
 образования</t>
  </si>
  <si>
    <t>Управление
 культуры</t>
  </si>
  <si>
    <t xml:space="preserve">МВД 
России </t>
  </si>
  <si>
    <t>Главные администраторы доходов бюджета, млн. руб.</t>
  </si>
  <si>
    <t>Управление по обеспечению деятельности мировых судей</t>
  </si>
  <si>
    <t>Управление имущественных отношений</t>
  </si>
  <si>
    <t>Доля в объеме доходов, %</t>
  </si>
  <si>
    <t xml:space="preserve">НДФЛ </t>
  </si>
  <si>
    <t xml:space="preserve">Акцизы </t>
  </si>
  <si>
    <t xml:space="preserve">Налоги на имущество </t>
  </si>
  <si>
    <t xml:space="preserve">Государственная пошлина </t>
  </si>
  <si>
    <t xml:space="preserve">Неналоговые доходы </t>
  </si>
  <si>
    <t xml:space="preserve">Безвозмездные поступления </t>
  </si>
  <si>
    <t xml:space="preserve"> Налоги на
 совокупный
 доход </t>
  </si>
  <si>
    <t xml:space="preserve">Налоги на
 имущество </t>
  </si>
  <si>
    <t xml:space="preserve">Государственная
 пошлина </t>
  </si>
  <si>
    <t xml:space="preserve">Неналоговые
 доходы </t>
  </si>
  <si>
    <t xml:space="preserve">Безвозмездные
 поступления </t>
  </si>
  <si>
    <t>Виды доходов бюджета, млн. руб.</t>
  </si>
  <si>
    <t xml:space="preserve">Налоги на совокупный доход </t>
  </si>
  <si>
    <t>РАСХОДЫ В РАЗРЕЗЕ ГЛАВНЫХ РАСПОРЯДИТЕЛЕЙ БЮДЖЕТНЫХ СРЕДСТВ</t>
  </si>
  <si>
    <t>РАСХОДЫ В РАЗРЕЗЕ  РАЗДЕЛОВ БЮДЖЕТНОЙ КЛАССИФИКАЦИИ</t>
  </si>
  <si>
    <t>ДОХОДЫ В РАЗРЕЗЕ ГЛАВНЫХ АДМИНИСТРАТОРОВ ДОХОДОВ БЮДЖЕТА</t>
  </si>
  <si>
    <t>ДОХОДЫ В РАЗРЕЗЕ ВИДОВ ДОХОДОВ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</si>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</sst>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;@"/>
    <numFmt numFmtId="165" formatCode="[$-419]mmmm;@"/>
    <numFmt numFmtId="166" formatCode="[$-419]mmmm\ 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0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" fontId="0" fillId="0" borderId="2" xfId="0" applyNumberFormat="1" applyBorder="1"/>
    <xf numFmtId="4" fontId="0" fillId="0" borderId="4" xfId="0" applyNumberFormat="1" applyBorder="1"/>
    <xf numFmtId="0" fontId="0" fillId="0" borderId="5" xfId="0" applyBorder="1"/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1" xfId="0" applyBorder="1"/>
    <xf numFmtId="164" fontId="0" fillId="0" borderId="0" xfId="0" applyNumberFormat="1"/>
    <xf numFmtId="4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/>
    </xf>
    <xf numFmtId="4" fontId="2" fillId="0" borderId="2" xfId="0" applyNumberFormat="1" applyFont="1" applyBorder="1"/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165" fontId="0" fillId="0" borderId="2" xfId="0" applyNumberFormat="1" applyBorder="1"/>
    <xf numFmtId="0" fontId="0" fillId="3" borderId="2" xfId="0" applyFill="1" applyBorder="1" applyAlignment="1">
      <alignment horizontal="centerContinuous" vertical="center"/>
    </xf>
    <xf numFmtId="166" fontId="0" fillId="0" borderId="2" xfId="0" applyNumberFormat="1" applyBorder="1"/>
    <xf numFmtId="166" fontId="0" fillId="0" borderId="0" xfId="0" applyNumberFormat="1"/>
    <xf numFmtId="0" fontId="4" fillId="0" borderId="0" xfId="0" applyFont="1" applyAlignment="1">
      <alignment wrapText="1"/>
    </xf>
    <xf numFmtId="0" fontId="5" fillId="0" borderId="0" xfId="0" applyFont="1"/>
    <xf numFmtId="4" fontId="5" fillId="0" borderId="0" xfId="0" applyNumberFormat="1" applyFont="1"/>
    <xf numFmtId="166" fontId="5" fillId="0" borderId="0" xfId="0" applyNumberFormat="1" applyFont="1"/>
    <xf numFmtId="4" fontId="0" fillId="0" borderId="9" xfId="0" applyNumberFormat="1" applyBorder="1"/>
    <xf numFmtId="0" fontId="0" fillId="0" borderId="3" xfId="0" applyBorder="1"/>
    <xf numFmtId="0" fontId="0" fillId="0" borderId="6" xfId="0" applyBorder="1" applyAlignment="1">
      <alignment wrapText="1"/>
    </xf>
    <xf numFmtId="0" fontId="0" fillId="0" borderId="10" xfId="0" applyBorder="1" applyAlignment="1">
      <alignment wrapText="1"/>
    </xf>
    <xf numFmtId="4" fontId="0" fillId="0" borderId="8" xfId="0" applyNumberFormat="1" applyBorder="1"/>
    <xf numFmtId="166" fontId="0" fillId="0" borderId="7" xfId="0" applyNumberFormat="1" applyBorder="1"/>
    <xf numFmtId="166" fontId="0" fillId="0" borderId="11" xfId="0" applyNumberFormat="1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6" fillId="0" borderId="2" xfId="0" applyNumberFormat="1" applyFont="1" applyBorder="1"/>
    <xf numFmtId="0" fontId="6" fillId="0" borderId="0" xfId="0" applyFont="1"/>
    <xf numFmtId="4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/>
    <xf numFmtId="4" fontId="6" fillId="0" borderId="9" xfId="0" applyNumberFormat="1" applyFont="1" applyBorder="1"/>
    <xf numFmtId="4" fontId="6" fillId="0" borderId="9" xfId="0" applyNumberFormat="1" applyFont="1" applyBorder="1" applyAlignment="1">
      <alignment vertical="center"/>
    </xf>
    <xf numFmtId="0" fontId="6" fillId="0" borderId="9" xfId="0" applyFont="1" applyBorder="1"/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/>
    <xf numFmtId="0" fontId="6" fillId="0" borderId="8" xfId="0" applyFont="1" applyBorder="1"/>
    <xf numFmtId="166" fontId="6" fillId="0" borderId="7" xfId="0" applyNumberFormat="1" applyFont="1" applyBorder="1"/>
    <xf numFmtId="166" fontId="6" fillId="5" borderId="7" xfId="0" applyNumberFormat="1" applyFont="1" applyFill="1" applyBorder="1"/>
    <xf numFmtId="166" fontId="6" fillId="5" borderId="11" xfId="0" applyNumberFormat="1" applyFont="1" applyFill="1" applyBorder="1"/>
    <xf numFmtId="0" fontId="0" fillId="0" borderId="0" xfId="0" applyNumberFormat="1"/>
    <xf numFmtId="0" fontId="3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</cellXfs>
  <cellStyles count="1">
    <cellStyle name="Обычный" xfId="0" builtinId="0"/>
  </cellStyles>
  <dxfs count="102">
    <dxf>
      <numFmt numFmtId="4" formatCode="#,##0.00"/>
    </dxf>
    <dxf>
      <numFmt numFmtId="4" formatCode="#,##0.00"/>
    </dxf>
    <dxf>
      <numFmt numFmtId="164" formatCode="dd/mm/yy;@"/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numFmt numFmtId="166" formatCode="[$-419]mmmm\ yyyy;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numFmt numFmtId="19" formatCode="dd/mm/yyyy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</dxf>
    <dxf>
      <numFmt numFmtId="4" formatCode="#,##0.00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[$-419]mmmm\ 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</dxf>
    <dxf>
      <numFmt numFmtId="4" formatCode="#,##0.00"/>
    </dxf>
    <dxf>
      <numFmt numFmtId="4" formatCode="#,##0.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6" formatCode="[$-419]mmmm\ yyyy;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[$-419]mmmm\ yyyy;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general" vertical="bottom" textRotation="0" wrapText="1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[$-419]mmmm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rgb="FF000000"/>
        </left>
      </border>
    </dxf>
    <dxf>
      <fill>
        <patternFill patternType="solid">
          <fgColor indexed="64"/>
          <bgColor theme="9" tint="0.59999389629810485"/>
        </patternFill>
      </fill>
      <alignment horizontal="centerContinuous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</dxf>
    <dxf>
      <numFmt numFmtId="4" formatCode="#,##0.00"/>
    </dxf>
    <dxf>
      <numFmt numFmtId="165" formatCode="[$-419]mmmm;@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name val="Arial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color theme="1"/>
      </font>
      <border>
        <left/>
        <right/>
        <top/>
        <bottom/>
        <vertical/>
        <horizontal/>
      </border>
    </dxf>
  </dxfs>
  <tableStyles count="3" defaultTableStyle="TableStyleMedium2" defaultPivotStyle="PivotStyleLight16">
    <tableStyle name="SlicerStyleLight1 2" pivot="0" table="0" count="10" xr9:uid="{00000000-0011-0000-FFFF-FFFF00000000}">
      <tableStyleElement type="wholeTable" dxfId="101"/>
      <tableStyleElement type="headerRow" dxfId="100"/>
    </tableStyle>
    <tableStyle name="Дашборд" pivot="0" table="0" count="2" xr9:uid="{6D708453-0F53-4F1E-8A3C-5B8EB4680F56}"/>
    <tableStyle name="Стиль среза 1" pivot="0" table="0" count="1" xr9:uid="{00000000-0011-0000-FFFF-FFFF01000000}">
      <tableStyleElement type="wholeTable" dxfId="99"/>
    </tableStyle>
  </tableStyles>
  <extLst>
    <ext xmlns:x14="http://schemas.microsoft.com/office/spreadsheetml/2009/9/main" uri="{46F421CA-312F-682f-3DD2-61675219B42D}">
      <x14:dxfs count="10">
        <dxf>
          <font>
            <b/>
            <i val="0"/>
            <sz val="14"/>
            <name val="Arial"/>
            <family val="2"/>
            <charset val="204"/>
            <scheme val="none"/>
          </font>
          <fill>
            <patternFill>
              <bgColor theme="8" tint="0.79998168889431442"/>
            </patternFill>
          </fill>
          <border>
            <left style="thin">
              <color theme="2" tint="-9.9948118533890809E-2"/>
            </left>
            <right style="thin">
              <color theme="2" tint="-9.9948118533890809E-2"/>
            </right>
            <top style="thin">
              <color theme="2" tint="-9.9948118533890809E-2"/>
            </top>
            <bottom style="thin">
              <color theme="2" tint="-9.9948118533890809E-2"/>
            </bottom>
          </border>
        </dxf>
        <dxf>
          <font>
            <sz val="14"/>
            <name val="Arial"/>
            <family val="2"/>
            <charset val="204"/>
            <scheme val="none"/>
          </font>
          <fill>
            <patternFill>
              <bgColor theme="8" tint="0.79998168889431442"/>
            </patternFill>
          </fill>
          <border>
            <left style="thin">
              <color theme="6" tint="0.59996337778862885"/>
            </left>
            <right style="thin">
              <color theme="6" tint="0.59996337778862885"/>
            </right>
            <top style="thin">
              <color theme="6" tint="0.59996337778862885"/>
            </top>
            <bottom style="thin">
              <color theme="6" tint="0.59996337778862885"/>
            </bottom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Light1 2">
          <x14:slicerStyleElements>
            <x14:slicerStyleElement type="unselectedItemWithData" dxfId="9"/>
            <x14:slicerStyleElement type="unselectedItemWithNoData" dxfId="8"/>
            <x14:slicerStyleElement type="selectedItemWithData" dxfId="7"/>
            <x14:slicerStyleElement type="selectedItemWithNoData" dxfId="6"/>
            <x14:slicerStyleElement type="hoveredUnselectedItemWithData" dxfId="5"/>
            <x14:slicerStyleElement type="hoveredSelectedItemWithData" dxfId="4"/>
            <x14:slicerStyleElement type="hoveredUnselectedItemWithNoData" dxfId="3"/>
            <x14:slicerStyleElement type="hoveredSelectedItemWithNoData" dxfId="2"/>
          </x14:slicerStyleElements>
        </x14:slicerStyle>
        <x14:slicerStyle name="Дашборд">
          <x14:slicerStyleElements>
            <x14:slicerStyleElement type="unselectedItemWithData" dxfId="1"/>
            <x14:slicerStyleElement type="selectedItemWithData" dxfId="0"/>
          </x14:slicerStyleElements>
        </x14:slicerStyle>
        <x14:slicerStyle name="Стиль среза 1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microsoft.com/office/2007/relationships/slicerCache" Target="slicerCaches/slicerCache5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pivotCacheDefinition" Target="pivotCache/pivotCacheDefinition8.xml"/><Relationship Id="rId42" Type="http://schemas.microsoft.com/office/2007/relationships/slicerCache" Target="slicerCaches/slicerCache8.xml"/><Relationship Id="rId47" Type="http://schemas.openxmlformats.org/officeDocument/2006/relationships/powerPivotData" Target="model/item.data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pivotCacheDefinition" Target="pivotCache/pivotCacheDefinition7.xml"/><Relationship Id="rId38" Type="http://schemas.microsoft.com/office/2007/relationships/slicerCache" Target="slicerCaches/slicerCache4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pivotCacheDefinition" Target="pivotCache/pivotCacheDefinition3.xml"/><Relationship Id="rId41" Type="http://schemas.microsoft.com/office/2007/relationships/slicerCache" Target="slicerCaches/slicerCache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pivotCacheDefinition" Target="pivotCache/pivotCacheDefinition6.xml"/><Relationship Id="rId37" Type="http://schemas.microsoft.com/office/2007/relationships/slicerCache" Target="slicerCaches/slicerCache3.xml"/><Relationship Id="rId40" Type="http://schemas.microsoft.com/office/2007/relationships/slicerCache" Target="slicerCaches/slicerCache6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pivotCacheDefinition" Target="pivotCache/pivotCacheDefinition2.xml"/><Relationship Id="rId36" Type="http://schemas.microsoft.com/office/2007/relationships/slicerCache" Target="slicerCaches/slicerCache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pivotCacheDefinition" Target="pivotCache/pivotCacheDefinition5.xml"/><Relationship Id="rId44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1.xml"/><Relationship Id="rId30" Type="http://schemas.openxmlformats.org/officeDocument/2006/relationships/pivotCacheDefinition" Target="pivotCache/pivotCacheDefinition4.xml"/><Relationship Id="rId35" Type="http://schemas.microsoft.com/office/2007/relationships/slicerCache" Target="slicerCaches/slicerCache1.xml"/><Relationship Id="rId43" Type="http://schemas.openxmlformats.org/officeDocument/2006/relationships/theme" Target="theme/theme1.xml"/><Relationship Id="rId48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граждан.xlsx]св_первоначальный!СводнаяТаблица1</c:name>
    <c:fmtId val="0"/>
  </c:pivotSource>
  <c:chart>
    <c:title>
      <c:tx>
        <c:strRef>
          <c:f>св_первоначальный!$A$2</c:f>
          <c:strCache>
            <c:ptCount val="1"/>
            <c:pt idx="0">
              <c:v>Первоначальный бюджет,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св_первоначальный!$A$2</c:f>
              <c:strCache>
                <c:ptCount val="1"/>
                <c:pt idx="0">
                  <c:v>Дефицит/профицит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св_первоначальный!$A$2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св_первоначальный!$A$2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5-46CB-BAC3-D88035B60355}"/>
            </c:ext>
          </c:extLst>
        </c:ser>
        <c:ser>
          <c:idx val="1"/>
          <c:order val="1"/>
          <c:tx>
            <c:strRef>
              <c:f>св_первоначальный!$A$2</c:f>
              <c:strCache>
                <c:ptCount val="1"/>
                <c:pt idx="0">
                  <c:v>Расходы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св_первоначальный!$A$2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св_первоначальный!$A$2</c:f>
              <c:numCache>
                <c:formatCode>#,##0.00</c:formatCode>
                <c:ptCount val="1"/>
                <c:pt idx="0">
                  <c:v>3849110669.8699999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5-46CB-BAC3-D88035B60355}"/>
            </c:ext>
          </c:extLst>
        </c:ser>
        <c:ser>
          <c:idx val="2"/>
          <c:order val="2"/>
          <c:tx>
            <c:strRef>
              <c:f>св_первоначальный!$A$2</c:f>
              <c:strCache>
                <c:ptCount val="1"/>
                <c:pt idx="0">
                  <c:v>Доходы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св_первоначальный!$A$2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св_первоначальный!$A$2</c:f>
              <c:numCache>
                <c:formatCode>#,##0.00</c:formatCode>
                <c:ptCount val="1"/>
                <c:pt idx="0">
                  <c:v>3849110669.8699999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A5-46CB-BAC3-D88035B603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93573984"/>
        <c:axId val="293574376"/>
      </c:barChart>
      <c:catAx>
        <c:axId val="293573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3574376"/>
        <c:crosses val="autoZero"/>
        <c:auto val="1"/>
        <c:lblAlgn val="ctr"/>
        <c:lblOffset val="100"/>
        <c:noMultiLvlLbl val="0"/>
      </c:catAx>
      <c:valAx>
        <c:axId val="293574376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9357398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разделы!Сводная таблица2</c:name>
    <c:fmtId val="0"/>
  </c:pivotSource>
  <c:chart>
    <c:title>
      <c:tx>
        <c:strRef>
          <c:f>'% разделы'!$A$3</c:f>
          <c:strCache>
            <c:ptCount val="1"/>
            <c:pt idx="0">
              <c:v>Доля в объеме расходов,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разделы'!$A$3</c:f>
              <c:strCache>
                <c:ptCount val="1"/>
                <c:pt idx="0">
                  <c:v>янв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2E-4B02-A76F-5185F5D977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2E-4B02-A76F-5185F5D977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2E-4B02-A76F-5185F5D977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2E-4B02-A76F-5185F5D977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2E-4B02-A76F-5185F5D977C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62E-4B02-A76F-5185F5D977C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62E-4B02-A76F-5185F5D977C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62E-4B02-A76F-5185F5D977C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62E-4B02-A76F-5185F5D977C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62E-4B02-A76F-5185F5D977C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62E-4B02-A76F-5185F5D977C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разделы'!$A$3</c:f>
              <c:strCache>
                <c:ptCount val="11"/>
                <c:pt idx="0">
                  <c:v>Общегосударственные вопросы </c:v>
                </c:pt>
                <c:pt idx="1">
                  <c:v>Национальная оборона </c:v>
                </c:pt>
                <c:pt idx="2">
                  <c:v>Национальная безопасность</c:v>
                </c:pt>
                <c:pt idx="3">
                  <c:v>Национальная экономика </c:v>
                </c:pt>
                <c:pt idx="4">
                  <c:v>Жилищно-коммунальное хозяйство </c:v>
                </c:pt>
                <c:pt idx="5">
                  <c:v>Охрана окружающей среды </c:v>
                </c:pt>
                <c:pt idx="6">
                  <c:v>Образование </c:v>
                </c:pt>
                <c:pt idx="7">
                  <c:v>Культура</c:v>
                </c:pt>
                <c:pt idx="8">
                  <c:v>Социальная политика </c:v>
                </c:pt>
                <c:pt idx="9">
                  <c:v>Физическая культура и спорт </c:v>
                </c:pt>
                <c:pt idx="10">
                  <c:v>Обслуживание муниципального долга</c:v>
                </c:pt>
              </c:strCache>
            </c:strRef>
          </c:cat>
          <c:val>
            <c:numRef>
              <c:f>'% разделы'!$A$3</c:f>
              <c:numCache>
                <c:formatCode>General</c:formatCode>
                <c:ptCount val="11"/>
                <c:pt idx="0">
                  <c:v>414865050.10000002</c:v>
                </c:pt>
                <c:pt idx="1">
                  <c:v>5345400</c:v>
                </c:pt>
                <c:pt idx="2">
                  <c:v>40813950.270000003</c:v>
                </c:pt>
                <c:pt idx="3">
                  <c:v>419184322.89999998</c:v>
                </c:pt>
                <c:pt idx="4">
                  <c:v>1587253999.9200001</c:v>
                </c:pt>
                <c:pt idx="5">
                  <c:v>0</c:v>
                </c:pt>
                <c:pt idx="6">
                  <c:v>3002083908.7399998</c:v>
                </c:pt>
                <c:pt idx="7">
                  <c:v>167760625.24000001</c:v>
                </c:pt>
                <c:pt idx="8">
                  <c:v>1028890396.5</c:v>
                </c:pt>
                <c:pt idx="9">
                  <c:v>47150237.350000001</c:v>
                </c:pt>
                <c:pt idx="10">
                  <c:v>6094243.0199999996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B-4E84-8554-DB83F842E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2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 прогр!Сводная таблица1</c:name>
    <c:fmtId val="0"/>
  </c:pivotSource>
  <c:chart>
    <c:title>
      <c:tx>
        <c:strRef>
          <c:f>'исп прогр'!$A$3</c:f>
          <c:strCache>
            <c:ptCount val="1"/>
            <c:pt idx="0">
              <c:v>Муниципальные программы,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8"/>
          <c:spPr>
            <a:solidFill>
              <a:schemeClr val="tx1"/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noFill/>
            <a:round/>
          </a:ln>
          <a:effectLst/>
        </c:spPr>
        <c:marker>
          <c:symbol val="dash"/>
          <c:size val="18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'исп прогр'!$A$3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прогр'!$A$3</c:f>
              <c:strCache>
                <c:ptCount val="9"/>
                <c:pt idx="0">
                  <c:v>Развитие 
образования </c:v>
                </c:pt>
                <c:pt idx="1">
                  <c:v>Развитие 
жилищно-
коммунального 
хозяйства</c:v>
                </c:pt>
                <c:pt idx="2">
                  <c:v>Развитие
 культуры
 и туризма </c:v>
                </c:pt>
                <c:pt idx="3">
                  <c:v>Социальная
 поддержка
граждан </c:v>
                </c:pt>
                <c:pt idx="4">
                  <c:v>Развитие 
муниципального
 образования </c:v>
                </c:pt>
                <c:pt idx="5">
                  <c:v>Развитие
 сельского
 хозяйства </c:v>
                </c:pt>
                <c:pt idx="6">
                  <c:v>Формирование
 современной
 городской
 среды </c:v>
                </c:pt>
                <c:pt idx="7">
                  <c:v>Профилактика 
правонарушений </c:v>
                </c:pt>
                <c:pt idx="8">
                  <c:v>Непрограммные
 расходы </c:v>
                </c:pt>
              </c:strCache>
            </c:strRef>
          </c:cat>
          <c:val>
            <c:numRef>
              <c:f>'исп прогр'!$A$3</c:f>
              <c:numCache>
                <c:formatCode>#,##0.00</c:formatCode>
                <c:ptCount val="9"/>
                <c:pt idx="0">
                  <c:v>3053971648.1199999</c:v>
                </c:pt>
                <c:pt idx="1">
                  <c:v>2205463806.6100001</c:v>
                </c:pt>
                <c:pt idx="2">
                  <c:v>165655670.11000001</c:v>
                </c:pt>
                <c:pt idx="3">
                  <c:v>704804347.70000005</c:v>
                </c:pt>
                <c:pt idx="4">
                  <c:v>319142568.14999998</c:v>
                </c:pt>
                <c:pt idx="5">
                  <c:v>57611063.799999997</c:v>
                </c:pt>
                <c:pt idx="6">
                  <c:v>29107647.780000001</c:v>
                </c:pt>
                <c:pt idx="7">
                  <c:v>3946523.16</c:v>
                </c:pt>
                <c:pt idx="8">
                  <c:v>179738858.61000001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9B-48EC-A5C7-C3A30BEE16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0118136"/>
        <c:axId val="164191536"/>
      </c:barChart>
      <c:lineChart>
        <c:grouping val="standard"/>
        <c:varyColors val="0"/>
        <c:ser>
          <c:idx val="1"/>
          <c:order val="1"/>
          <c:tx>
            <c:strRef>
              <c:f>'исп прогр'!$A$3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8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прогр'!$A$3</c:f>
              <c:strCache>
                <c:ptCount val="9"/>
                <c:pt idx="0">
                  <c:v>Развитие 
образования </c:v>
                </c:pt>
                <c:pt idx="1">
                  <c:v>Развитие 
жилищно-
коммунального 
хозяйства</c:v>
                </c:pt>
                <c:pt idx="2">
                  <c:v>Развитие
 культуры
 и туризма </c:v>
                </c:pt>
                <c:pt idx="3">
                  <c:v>Социальная
 поддержка
граждан </c:v>
                </c:pt>
                <c:pt idx="4">
                  <c:v>Развитие 
муниципального
 образования </c:v>
                </c:pt>
                <c:pt idx="5">
                  <c:v>Развитие
 сельского
 хозяйства </c:v>
                </c:pt>
                <c:pt idx="6">
                  <c:v>Формирование
 современной
 городской
 среды </c:v>
                </c:pt>
                <c:pt idx="7">
                  <c:v>Профилактика 
правонарушений </c:v>
                </c:pt>
                <c:pt idx="8">
                  <c:v>Непрограммные
 расходы </c:v>
                </c:pt>
              </c:strCache>
            </c:strRef>
          </c:cat>
          <c:val>
            <c:numRef>
              <c:f>'исп прогр'!$A$3</c:f>
              <c:numCache>
                <c:formatCode>#,##0.00</c:formatCode>
                <c:ptCount val="9"/>
                <c:pt idx="0">
                  <c:v>1129689697.1500001</c:v>
                </c:pt>
                <c:pt idx="1">
                  <c:v>514988347.41000003</c:v>
                </c:pt>
                <c:pt idx="2">
                  <c:v>57852551.130000003</c:v>
                </c:pt>
                <c:pt idx="3">
                  <c:v>364654125.27999997</c:v>
                </c:pt>
                <c:pt idx="4">
                  <c:v>112600094.65000001</c:v>
                </c:pt>
                <c:pt idx="5">
                  <c:v>18884677.850000001</c:v>
                </c:pt>
                <c:pt idx="6">
                  <c:v>19914849.300000001</c:v>
                </c:pt>
                <c:pt idx="7">
                  <c:v>1137817.33</c:v>
                </c:pt>
                <c:pt idx="8">
                  <c:v>46338683.729999997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B-48EC-A5C7-C3A30BEE16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0118136"/>
        <c:axId val="164191536"/>
      </c:lineChart>
      <c:catAx>
        <c:axId val="46011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4191536"/>
        <c:crosses val="autoZero"/>
        <c:auto val="1"/>
        <c:lblAlgn val="ctr"/>
        <c:lblOffset val="100"/>
        <c:noMultiLvlLbl val="0"/>
      </c:catAx>
      <c:valAx>
        <c:axId val="164191536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46011813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прогр!Сводная таблица2</c:name>
    <c:fmtId val="0"/>
  </c:pivotSource>
  <c:chart>
    <c:title>
      <c:tx>
        <c:strRef>
          <c:f>'% прогр'!$A$2</c:f>
          <c:strCache>
            <c:ptCount val="1"/>
            <c:pt idx="0">
              <c:v>Доля в объеме расходов,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0275689223057644"/>
              <c:y val="-2.4783147459727404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112781954887218"/>
              <c:y val="-2.065262288310615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прогр'!$A$2</c:f>
              <c:strCache>
                <c:ptCount val="1"/>
                <c:pt idx="0">
                  <c:v>янв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4A4-4205-A5B3-1124C4FCDD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4A4-4205-A5B3-1124C4FCDD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4A4-4205-A5B3-1124C4FCDD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4A4-4205-A5B3-1124C4FCDD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4A4-4205-A5B3-1124C4FCDD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4A4-4205-A5B3-1124C4FCDD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A4-4205-A5B3-1124C4FCDD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4A4-4205-A5B3-1124C4FCDD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4A4-4205-A5B3-1124C4FCDD0B}"/>
              </c:ext>
            </c:extLst>
          </c:dPt>
          <c:dLbls>
            <c:dLbl>
              <c:idx val="4"/>
              <c:layout>
                <c:manualLayout>
                  <c:x val="-0.10275689223057644"/>
                  <c:y val="-2.47831474597274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A4-4205-A5B3-1124C4FCDD0B}"/>
                </c:ext>
              </c:extLst>
            </c:dLbl>
            <c:dLbl>
              <c:idx val="7"/>
              <c:layout>
                <c:manualLayout>
                  <c:x val="0.112781954887218"/>
                  <c:y val="-2.0652622883106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A4-4205-A5B3-1124C4FCDD0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прогр'!$A$2</c:f>
              <c:strCache>
                <c:ptCount val="9"/>
                <c:pt idx="0">
                  <c:v>Развитие образования </c:v>
                </c:pt>
                <c:pt idx="1">
                  <c:v>Развитие жилищно-коммунального хозяйства </c:v>
                </c:pt>
                <c:pt idx="2">
                  <c:v>Развитие культуры и туризма </c:v>
                </c:pt>
                <c:pt idx="3">
                  <c:v>Социальная поддержка граждан </c:v>
                </c:pt>
                <c:pt idx="4">
                  <c:v>Развитие муниципального образования </c:v>
                </c:pt>
                <c:pt idx="5">
                  <c:v>Развитие сельского хозяйства </c:v>
                </c:pt>
                <c:pt idx="6">
                  <c:v>Формирование современной городской среды </c:v>
                </c:pt>
                <c:pt idx="7">
                  <c:v>Профилактика правонарушений </c:v>
                </c:pt>
                <c:pt idx="8">
                  <c:v>Непрограммные расходы </c:v>
                </c:pt>
              </c:strCache>
            </c:strRef>
          </c:cat>
          <c:val>
            <c:numRef>
              <c:f>'% прогр'!$A$2</c:f>
              <c:numCache>
                <c:formatCode>General</c:formatCode>
                <c:ptCount val="9"/>
                <c:pt idx="0">
                  <c:v>3053971648.1199999</c:v>
                </c:pt>
                <c:pt idx="1">
                  <c:v>2205463806.6100001</c:v>
                </c:pt>
                <c:pt idx="2">
                  <c:v>165655670.11000001</c:v>
                </c:pt>
                <c:pt idx="3">
                  <c:v>704804347.70000005</c:v>
                </c:pt>
                <c:pt idx="4">
                  <c:v>319142568.14999998</c:v>
                </c:pt>
                <c:pt idx="5">
                  <c:v>57611063.799999997</c:v>
                </c:pt>
                <c:pt idx="6">
                  <c:v>29107647.780000001</c:v>
                </c:pt>
                <c:pt idx="7">
                  <c:v>3946523.16</c:v>
                </c:pt>
                <c:pt idx="8">
                  <c:v>179738858.61000001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0-48D7-AF81-2EF594356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6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 нацпроект!Сводная таблица1</c:name>
    <c:fmtId val="0"/>
  </c:pivotSource>
  <c:chart>
    <c:title>
      <c:tx>
        <c:strRef>
          <c:f>'исп нацпроект'!$A$2</c:f>
          <c:strCache>
            <c:ptCount val="1"/>
            <c:pt idx="0">
              <c:v>Национальные проекты,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noFill/>
            <a:round/>
          </a:ln>
          <a:effectLst/>
        </c:spPr>
        <c:marker>
          <c:symbol val="dash"/>
          <c:size val="13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noFill/>
            <a:round/>
          </a:ln>
          <a:effectLst/>
        </c:spPr>
        <c:marker>
          <c:symbol val="dash"/>
          <c:size val="13"/>
          <c:spPr>
            <a:solidFill>
              <a:schemeClr val="accent2"/>
            </a:solidFill>
            <a:ln w="9525">
              <a:noFill/>
            </a:ln>
            <a:effectLst/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'исп нацпроект'!$A$2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нацпроект'!$A$2</c:f>
              <c:strCache>
                <c:ptCount val="9"/>
                <c:pt idx="0">
                  <c:v>Успех
каждого
ребенка </c:v>
                </c:pt>
                <c:pt idx="1">
                  <c:v>Современная
 школа </c:v>
                </c:pt>
                <c:pt idx="2">
                  <c:v>Культурная
 среда </c:v>
                </c:pt>
                <c:pt idx="3">
                  <c:v>Творческие
 люди </c:v>
                </c:pt>
                <c:pt idx="4">
                  <c:v>Финансовая
 поддержка
 семей при 
рождении 
детей </c:v>
                </c:pt>
                <c:pt idx="5">
                  <c:v>Спорт – 
норма 
жизни </c:v>
                </c:pt>
                <c:pt idx="6">
                  <c:v>Комплексная
 система 
обращения
 с твердыми
 коммунальными
 отходами </c:v>
                </c:pt>
                <c:pt idx="7">
                  <c:v>Обеспечение
 устойчивого
 сокращения
 непригодного
 для проживания
 жилищного
 фонда </c:v>
                </c:pt>
                <c:pt idx="8">
                  <c:v>Формирование
 комфортной
 городской
 среды </c:v>
                </c:pt>
              </c:strCache>
            </c:strRef>
          </c:cat>
          <c:val>
            <c:numRef>
              <c:f>'исп нацпроект'!$A$2</c:f>
              <c:numCache>
                <c:formatCode>General</c:formatCode>
                <c:ptCount val="9"/>
                <c:pt idx="0">
                  <c:v>1620309.16</c:v>
                </c:pt>
                <c:pt idx="1">
                  <c:v>7346882.8899999997</c:v>
                </c:pt>
                <c:pt idx="3">
                  <c:v>212652.84</c:v>
                </c:pt>
                <c:pt idx="4">
                  <c:v>37067730.420000002</c:v>
                </c:pt>
                <c:pt idx="7">
                  <c:v>1220870718.1700001</c:v>
                </c:pt>
                <c:pt idx="8">
                  <c:v>26057647.780000001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E05-8AC1-5712CB08146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63052224"/>
        <c:axId val="463044664"/>
      </c:barChart>
      <c:lineChart>
        <c:grouping val="standard"/>
        <c:varyColors val="0"/>
        <c:ser>
          <c:idx val="1"/>
          <c:order val="1"/>
          <c:tx>
            <c:strRef>
              <c:f>'исп нацпроект'!$A$2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3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нацпроект'!$A$2</c:f>
              <c:strCache>
                <c:ptCount val="9"/>
                <c:pt idx="0">
                  <c:v>Успех
каждого
ребенка </c:v>
                </c:pt>
                <c:pt idx="1">
                  <c:v>Современная
 школа </c:v>
                </c:pt>
                <c:pt idx="2">
                  <c:v>Культурная
 среда </c:v>
                </c:pt>
                <c:pt idx="3">
                  <c:v>Творческие
 люди </c:v>
                </c:pt>
                <c:pt idx="4">
                  <c:v>Финансовая
 поддержка
 семей при 
рождении 
детей </c:v>
                </c:pt>
                <c:pt idx="5">
                  <c:v>Спорт – 
норма 
жизни </c:v>
                </c:pt>
                <c:pt idx="6">
                  <c:v>Комплексная
 система 
обращения
 с твердыми
 коммунальными
 отходами </c:v>
                </c:pt>
                <c:pt idx="7">
                  <c:v>Обеспечение
 устойчивого
 сокращения
 непригодного
 для проживания
 жилищного
 фонда </c:v>
                </c:pt>
                <c:pt idx="8">
                  <c:v>Формирование
 комфортной
 городской
 среды </c:v>
                </c:pt>
              </c:strCache>
            </c:strRef>
          </c:cat>
          <c:val>
            <c:numRef>
              <c:f>'исп нацпроект'!$A$2</c:f>
              <c:numCache>
                <c:formatCode>General</c:formatCode>
                <c:ptCount val="9"/>
                <c:pt idx="1">
                  <c:v>3439949.39</c:v>
                </c:pt>
                <c:pt idx="3">
                  <c:v>212652.84</c:v>
                </c:pt>
                <c:pt idx="4">
                  <c:v>25500477.399999999</c:v>
                </c:pt>
                <c:pt idx="7">
                  <c:v>257036151.53999999</c:v>
                </c:pt>
                <c:pt idx="8">
                  <c:v>18046849.300000001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A-4E05-8AC1-5712CB08146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3052224"/>
        <c:axId val="463044664"/>
      </c:lineChart>
      <c:catAx>
        <c:axId val="4630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63044664"/>
        <c:crosses val="autoZero"/>
        <c:auto val="1"/>
        <c:lblAlgn val="ctr"/>
        <c:lblOffset val="100"/>
        <c:noMultiLvlLbl val="0"/>
      </c:catAx>
      <c:valAx>
        <c:axId val="4630446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6305222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нацпроект!Сводная таблица2</c:name>
    <c:fmtId val="0"/>
  </c:pivotSource>
  <c:chart>
    <c:title>
      <c:tx>
        <c:strRef>
          <c:f>'% нацпроект'!$A$2</c:f>
          <c:strCache>
            <c:ptCount val="1"/>
            <c:pt idx="0">
              <c:v>Доля,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нацпроект'!$A$2</c:f>
              <c:strCache>
                <c:ptCount val="1"/>
                <c:pt idx="0">
                  <c:v>янв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3E-470F-A61B-6E2CB638DE6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3E-470F-A61B-6E2CB638DE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3E-470F-A61B-6E2CB638DE6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3E-470F-A61B-6E2CB638DE6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3E-470F-A61B-6E2CB638DE6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3E-470F-A61B-6E2CB638DE6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3E-470F-A61B-6E2CB638DE6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A3E-470F-A61B-6E2CB638DE6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A3E-470F-A61B-6E2CB638DE63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нацпроект'!$A$2</c:f>
              <c:strCache>
                <c:ptCount val="9"/>
                <c:pt idx="0">
                  <c:v>Успех каждого ребенка </c:v>
                </c:pt>
                <c:pt idx="1">
                  <c:v>Современная школа </c:v>
                </c:pt>
                <c:pt idx="2">
                  <c:v>Культурная среда </c:v>
                </c:pt>
                <c:pt idx="3">
                  <c:v>Творческие люди </c:v>
                </c:pt>
                <c:pt idx="4">
                  <c:v>Финансовая поддержка семей при рождении детей </c:v>
                </c:pt>
                <c:pt idx="5">
                  <c:v>Спорт – норма жизни </c:v>
                </c:pt>
                <c:pt idx="6">
                  <c:v>Комплексная система обращения с твердыми коммунальными отходами </c:v>
                </c:pt>
                <c:pt idx="7">
                  <c:v>Обеспечение устойчивого сокращения непригодного для проживания жилищного фонда </c:v>
                </c:pt>
                <c:pt idx="8">
                  <c:v>Формирование комфортной городской среды </c:v>
                </c:pt>
              </c:strCache>
            </c:strRef>
          </c:cat>
          <c:val>
            <c:numRef>
              <c:f>'% нацпроект'!$A$2</c:f>
              <c:numCache>
                <c:formatCode>#,##0.00</c:formatCode>
                <c:ptCount val="9"/>
                <c:pt idx="0">
                  <c:v>1620309.16</c:v>
                </c:pt>
                <c:pt idx="1">
                  <c:v>7346882.8899999997</c:v>
                </c:pt>
                <c:pt idx="3">
                  <c:v>212652.84</c:v>
                </c:pt>
                <c:pt idx="4">
                  <c:v>37067730.420000002</c:v>
                </c:pt>
                <c:pt idx="7">
                  <c:v>1220870718.1700001</c:v>
                </c:pt>
                <c:pt idx="8">
                  <c:v>26057647.780000001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D4-4D01-9FC1-D0B867952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4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 ГРБС!Сводная таблица1</c:name>
    <c:fmtId val="10"/>
  </c:pivotSource>
  <c:chart>
    <c:title>
      <c:tx>
        <c:strRef>
          <c:f>'исп ГРБС'!$A$2</c:f>
          <c:strCache>
            <c:ptCount val="1"/>
            <c:pt idx="0">
              <c:v>Главные распорядители,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pPr>
            <a:solidFill>
              <a:schemeClr val="tx1"/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pPr>
            <a:solidFill>
              <a:schemeClr val="tx1"/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8543414222900858E-2"/>
          <c:y val="0.13803668544286854"/>
          <c:w val="0.88174137477855874"/>
          <c:h val="0.73517923253094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'исп ГРБС'!$A$2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ГРБС'!$A$2</c:f>
              <c:strCache>
                <c:ptCount val="10"/>
                <c:pt idx="0">
                  <c:v>Дума </c:v>
                </c:pt>
                <c:pt idx="1">
                  <c:v>Администрация </c:v>
                </c:pt>
                <c:pt idx="2">
                  <c:v>Управление
имущественных
 отношений</c:v>
                </c:pt>
                <c:pt idx="3">
                  <c:v>Финансовое 
управление </c:v>
                </c:pt>
                <c:pt idx="4">
                  <c:v>Управление
 образования </c:v>
                </c:pt>
                <c:pt idx="5">
                  <c:v>КСП </c:v>
                </c:pt>
                <c:pt idx="6">
                  <c:v>УТСЗН </c:v>
                </c:pt>
                <c:pt idx="7">
                  <c:v>ЖКХ </c:v>
                </c:pt>
                <c:pt idx="8">
                  <c:v>УПРСХ </c:v>
                </c:pt>
                <c:pt idx="9">
                  <c:v>Управление
культуры </c:v>
                </c:pt>
              </c:strCache>
            </c:strRef>
          </c:cat>
          <c:val>
            <c:numRef>
              <c:f>'исп ГРБС'!$A$2</c:f>
              <c:numCache>
                <c:formatCode>#,##0.00</c:formatCode>
                <c:ptCount val="10"/>
                <c:pt idx="0">
                  <c:v>7654581.9400000004</c:v>
                </c:pt>
                <c:pt idx="1">
                  <c:v>306410429.64999998</c:v>
                </c:pt>
                <c:pt idx="2">
                  <c:v>22088197.800000001</c:v>
                </c:pt>
                <c:pt idx="3">
                  <c:v>122036242.14</c:v>
                </c:pt>
                <c:pt idx="4">
                  <c:v>2993637294.2399998</c:v>
                </c:pt>
                <c:pt idx="5">
                  <c:v>5967354.8700000001</c:v>
                </c:pt>
                <c:pt idx="6">
                  <c:v>706904347.70000005</c:v>
                </c:pt>
                <c:pt idx="7">
                  <c:v>2237065753.8699999</c:v>
                </c:pt>
                <c:pt idx="8">
                  <c:v>86683792.650000006</c:v>
                </c:pt>
                <c:pt idx="9">
                  <c:v>230994139.18000001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6-47C4-9150-5CC1EA7641E3}"/>
            </c:ext>
          </c:extLst>
        </c:ser>
        <c:ser>
          <c:idx val="1"/>
          <c:order val="1"/>
          <c:tx>
            <c:strRef>
              <c:f>'исп ГРБС'!$A$2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ГРБС'!$A$2</c:f>
              <c:strCache>
                <c:ptCount val="10"/>
                <c:pt idx="0">
                  <c:v>Дума </c:v>
                </c:pt>
                <c:pt idx="1">
                  <c:v>Администрация </c:v>
                </c:pt>
                <c:pt idx="2">
                  <c:v>Управление
имущественных
 отношений</c:v>
                </c:pt>
                <c:pt idx="3">
                  <c:v>Финансовое 
управление </c:v>
                </c:pt>
                <c:pt idx="4">
                  <c:v>Управление
 образования </c:v>
                </c:pt>
                <c:pt idx="5">
                  <c:v>КСП </c:v>
                </c:pt>
                <c:pt idx="6">
                  <c:v>УТСЗН </c:v>
                </c:pt>
                <c:pt idx="7">
                  <c:v>ЖКХ </c:v>
                </c:pt>
                <c:pt idx="8">
                  <c:v>УПРСХ </c:v>
                </c:pt>
                <c:pt idx="9">
                  <c:v>Управление
культуры </c:v>
                </c:pt>
              </c:strCache>
            </c:strRef>
          </c:cat>
          <c:val>
            <c:numRef>
              <c:f>'исп ГРБС'!$A$2</c:f>
              <c:numCache>
                <c:formatCode>#,##0.00</c:formatCode>
                <c:ptCount val="10"/>
                <c:pt idx="0">
                  <c:v>2826279.24</c:v>
                </c:pt>
                <c:pt idx="1">
                  <c:v>106592255.23999999</c:v>
                </c:pt>
                <c:pt idx="2">
                  <c:v>7837504.6399999997</c:v>
                </c:pt>
                <c:pt idx="3">
                  <c:v>25086601.350000001</c:v>
                </c:pt>
                <c:pt idx="4">
                  <c:v>1107303586.3</c:v>
                </c:pt>
                <c:pt idx="5">
                  <c:v>2110233.83</c:v>
                </c:pt>
                <c:pt idx="6">
                  <c:v>365799091.27999997</c:v>
                </c:pt>
                <c:pt idx="7">
                  <c:v>538832501.75</c:v>
                </c:pt>
                <c:pt idx="8">
                  <c:v>25756564.640000001</c:v>
                </c:pt>
                <c:pt idx="9">
                  <c:v>83916225.560000002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6-47C4-9150-5CC1EA7641E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3"/>
        <c:overlap val="59"/>
        <c:axId val="296544712"/>
        <c:axId val="524180384"/>
      </c:barChart>
      <c:catAx>
        <c:axId val="29654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524180384"/>
        <c:crosses val="autoZero"/>
        <c:auto val="1"/>
        <c:lblAlgn val="ctr"/>
        <c:lblOffset val="100"/>
        <c:noMultiLvlLbl val="0"/>
      </c:catAx>
      <c:valAx>
        <c:axId val="52418038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965447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ГРБС!Сводная таблица1</c:name>
    <c:fmtId val="7"/>
  </c:pivotSource>
  <c:chart>
    <c:title>
      <c:tx>
        <c:strRef>
          <c:f>'% ГРБС'!$A$3</c:f>
          <c:strCache>
            <c:ptCount val="1"/>
            <c:pt idx="0">
              <c:v>Доля в объеме бюджета,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7.1658903618774632E-3"/>
              <c:y val="4.780114722753346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9"/>
        <c:spPr>
          <a:solidFill>
            <a:schemeClr val="accent3">
              <a:lumMod val="60000"/>
            </a:schemeClr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0"/>
              <c:y val="4.0229883402451747E-2"/>
            </c:manualLayout>
          </c:layout>
          <c:spPr>
            <a:noFill/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ГРБС'!$A$3</c:f>
              <c:strCache>
                <c:ptCount val="1"/>
                <c:pt idx="0">
                  <c:v>Январь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B7E-41DC-99EE-1A73C9B4C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B7E-41DC-99EE-1A73C9B4C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B7E-41DC-99EE-1A73C9B4C9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B7E-41DC-99EE-1A73C9B4C9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B7E-41DC-99EE-1A73C9B4C9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B7E-41DC-99EE-1A73C9B4C9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B7E-41DC-99EE-1A73C9B4C9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B7E-41DC-99EE-1A73C9B4C9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B7E-41DC-99EE-1A73C9B4C9B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B7E-41DC-99EE-1A73C9B4C9B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ГРБС'!$A$3</c:f>
              <c:strCache>
                <c:ptCount val="10"/>
                <c:pt idx="0">
                  <c:v>Дума </c:v>
                </c:pt>
                <c:pt idx="1">
                  <c:v>Администрация </c:v>
                </c:pt>
                <c:pt idx="2">
                  <c:v>Куми </c:v>
                </c:pt>
                <c:pt idx="3">
                  <c:v>Финуправление </c:v>
                </c:pt>
                <c:pt idx="4">
                  <c:v>Образование </c:v>
                </c:pt>
                <c:pt idx="5">
                  <c:v>КСП </c:v>
                </c:pt>
                <c:pt idx="6">
                  <c:v>УТСЗН </c:v>
                </c:pt>
                <c:pt idx="7">
                  <c:v>ЖКХ </c:v>
                </c:pt>
                <c:pt idx="8">
                  <c:v>УПРСХ </c:v>
                </c:pt>
                <c:pt idx="9">
                  <c:v>Культура </c:v>
                </c:pt>
              </c:strCache>
            </c:strRef>
          </c:cat>
          <c:val>
            <c:numRef>
              <c:f>'% ГРБС'!$A$3</c:f>
              <c:numCache>
                <c:formatCode>General</c:formatCode>
                <c:ptCount val="10"/>
                <c:pt idx="0">
                  <c:v>7654581.9400000004</c:v>
                </c:pt>
                <c:pt idx="1">
                  <c:v>306410429.64999998</c:v>
                </c:pt>
                <c:pt idx="2">
                  <c:v>22088197.800000001</c:v>
                </c:pt>
                <c:pt idx="3">
                  <c:v>122036242.14</c:v>
                </c:pt>
                <c:pt idx="4">
                  <c:v>2993637294.2399998</c:v>
                </c:pt>
                <c:pt idx="5">
                  <c:v>5967354.8700000001</c:v>
                </c:pt>
                <c:pt idx="6">
                  <c:v>706904347.70000005</c:v>
                </c:pt>
                <c:pt idx="7">
                  <c:v>2237065753.8699999</c:v>
                </c:pt>
                <c:pt idx="8">
                  <c:v>86683792.650000006</c:v>
                </c:pt>
                <c:pt idx="9">
                  <c:v>230994139.18000001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B7E-41DC-99EE-1A73C9B4C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2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 разделы!Сводная таблица1</c:name>
    <c:fmtId val="10"/>
  </c:pivotSource>
  <c:chart>
    <c:title>
      <c:tx>
        <c:strRef>
          <c:f>'исп разделы'!$A$3</c:f>
          <c:strCache>
            <c:ptCount val="1"/>
            <c:pt idx="0">
              <c:v>Разделы, млн. руб.</c:v>
            </c:pt>
          </c:strCache>
        </c:strRef>
      </c:tx>
      <c:layout>
        <c:manualLayout>
          <c:xMode val="edge"/>
          <c:yMode val="edge"/>
          <c:x val="0.44086193212917357"/>
          <c:y val="4.0088383838383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8"/>
          <c:spPr>
            <a:solidFill>
              <a:schemeClr val="tx1"/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8"/>
          <c:spPr>
            <a:solidFill>
              <a:schemeClr val="tx1"/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2534414340448823E-2"/>
          <c:y val="0.12025881911097999"/>
          <c:w val="0.95061932257008053"/>
          <c:h val="0.69851779917911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'исп разделы'!$A$3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разделы'!$A$3</c:f>
              <c:strCache>
                <c:ptCount val="11"/>
                <c:pt idx="0">
                  <c:v>Общегосударственные 
вопросы </c:v>
                </c:pt>
                <c:pt idx="1">
                  <c:v>Национальная
оборона </c:v>
                </c:pt>
                <c:pt idx="2">
                  <c:v>Национальная
безопасность</c:v>
                </c:pt>
                <c:pt idx="3">
                  <c:v>Национальная
 экономика </c:v>
                </c:pt>
                <c:pt idx="4">
                  <c:v>Жилищно-
коммунальное
 хозяйство </c:v>
                </c:pt>
                <c:pt idx="5">
                  <c:v>Охрана 
окружающей
 среды </c:v>
                </c:pt>
                <c:pt idx="6">
                  <c:v>Образование </c:v>
                </c:pt>
                <c:pt idx="7">
                  <c:v>Культура, 
кинематография </c:v>
                </c:pt>
                <c:pt idx="8">
                  <c:v>Социальная
 политика </c:v>
                </c:pt>
                <c:pt idx="9">
                  <c:v>Физическая
 культура
 и спорт </c:v>
                </c:pt>
                <c:pt idx="10">
                  <c:v>Обслуживание
 муниципального
 долга</c:v>
                </c:pt>
              </c:strCache>
            </c:strRef>
          </c:cat>
          <c:val>
            <c:numRef>
              <c:f>'исп разделы'!$A$3</c:f>
              <c:numCache>
                <c:formatCode>#,##0.00</c:formatCode>
                <c:ptCount val="11"/>
                <c:pt idx="0">
                  <c:v>414865050.10000002</c:v>
                </c:pt>
                <c:pt idx="1">
                  <c:v>5345400</c:v>
                </c:pt>
                <c:pt idx="2">
                  <c:v>40813950.270000003</c:v>
                </c:pt>
                <c:pt idx="3">
                  <c:v>419184322.89999998</c:v>
                </c:pt>
                <c:pt idx="4">
                  <c:v>1587253999.9200001</c:v>
                </c:pt>
                <c:pt idx="5">
                  <c:v>0</c:v>
                </c:pt>
                <c:pt idx="6">
                  <c:v>3002083908.7399998</c:v>
                </c:pt>
                <c:pt idx="7">
                  <c:v>167760625.24000001</c:v>
                </c:pt>
                <c:pt idx="8">
                  <c:v>1028890396.5</c:v>
                </c:pt>
                <c:pt idx="9">
                  <c:v>47150237.350000001</c:v>
                </c:pt>
                <c:pt idx="10">
                  <c:v>6094243.0199999996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B-470A-9390-324061C807D7}"/>
            </c:ext>
          </c:extLst>
        </c:ser>
        <c:ser>
          <c:idx val="1"/>
          <c:order val="1"/>
          <c:tx>
            <c:strRef>
              <c:f>'исп разделы'!$A$3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разделы'!$A$3</c:f>
              <c:strCache>
                <c:ptCount val="11"/>
                <c:pt idx="0">
                  <c:v>Общегосударственные 
вопросы </c:v>
                </c:pt>
                <c:pt idx="1">
                  <c:v>Национальная
оборона </c:v>
                </c:pt>
                <c:pt idx="2">
                  <c:v>Национальная
безопасность</c:v>
                </c:pt>
                <c:pt idx="3">
                  <c:v>Национальная
 экономика </c:v>
                </c:pt>
                <c:pt idx="4">
                  <c:v>Жилищно-
коммунальное
 хозяйство </c:v>
                </c:pt>
                <c:pt idx="5">
                  <c:v>Охрана 
окружающей
 среды </c:v>
                </c:pt>
                <c:pt idx="6">
                  <c:v>Образование </c:v>
                </c:pt>
                <c:pt idx="7">
                  <c:v>Культура, 
кинематография </c:v>
                </c:pt>
                <c:pt idx="8">
                  <c:v>Социальная
 политика </c:v>
                </c:pt>
                <c:pt idx="9">
                  <c:v>Физическая
 культура
 и спорт </c:v>
                </c:pt>
                <c:pt idx="10">
                  <c:v>Обслуживание
 муниципального
 долга</c:v>
                </c:pt>
              </c:strCache>
            </c:strRef>
          </c:cat>
          <c:val>
            <c:numRef>
              <c:f>'исп разделы'!$A$3</c:f>
              <c:numCache>
                <c:formatCode>General</c:formatCode>
                <c:ptCount val="11"/>
                <c:pt idx="0">
                  <c:v>133453953.70999999</c:v>
                </c:pt>
                <c:pt idx="1">
                  <c:v>1809451.87</c:v>
                </c:pt>
                <c:pt idx="2">
                  <c:v>13146443.65</c:v>
                </c:pt>
                <c:pt idx="3">
                  <c:v>124715134.3</c:v>
                </c:pt>
                <c:pt idx="4">
                  <c:v>351233032.47000003</c:v>
                </c:pt>
                <c:pt idx="5">
                  <c:v>0</c:v>
                </c:pt>
                <c:pt idx="6">
                  <c:v>1103602063.76</c:v>
                </c:pt>
                <c:pt idx="7">
                  <c:v>58186690.530000001</c:v>
                </c:pt>
                <c:pt idx="8">
                  <c:v>464890439.81999999</c:v>
                </c:pt>
                <c:pt idx="9">
                  <c:v>15023633.720000001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DB-470A-9390-324061C807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1"/>
        <c:overlap val="53"/>
        <c:axId val="542324208"/>
        <c:axId val="542322408"/>
      </c:barChart>
      <c:catAx>
        <c:axId val="54232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542322408"/>
        <c:crosses val="autoZero"/>
        <c:auto val="1"/>
        <c:lblAlgn val="ctr"/>
        <c:lblOffset val="100"/>
        <c:noMultiLvlLbl val="0"/>
      </c:catAx>
      <c:valAx>
        <c:axId val="54232240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54232420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разделы!Сводная таблица2</c:name>
    <c:fmtId val="4"/>
  </c:pivotSource>
  <c:chart>
    <c:title>
      <c:tx>
        <c:strRef>
          <c:f>'% разделы'!$A$3</c:f>
          <c:strCache>
            <c:ptCount val="1"/>
            <c:pt idx="0">
              <c:v>Доля в объеме расходов,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4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разделы'!$A$3</c:f>
              <c:strCache>
                <c:ptCount val="1"/>
                <c:pt idx="0">
                  <c:v>янв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099-47F2-981E-C0819A553B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099-47F2-981E-C0819A553B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099-47F2-981E-C0819A553B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099-47F2-981E-C0819A553B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099-47F2-981E-C0819A553B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099-47F2-981E-C0819A553B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099-47F2-981E-C0819A553B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099-47F2-981E-C0819A553B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099-47F2-981E-C0819A553B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099-47F2-981E-C0819A553B0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099-47F2-981E-C0819A553B0A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разделы'!$A$3</c:f>
              <c:strCache>
                <c:ptCount val="11"/>
                <c:pt idx="0">
                  <c:v>Общегосударственные вопросы </c:v>
                </c:pt>
                <c:pt idx="1">
                  <c:v>Национальная оборона </c:v>
                </c:pt>
                <c:pt idx="2">
                  <c:v>Национальная безопасность</c:v>
                </c:pt>
                <c:pt idx="3">
                  <c:v>Национальная экономика </c:v>
                </c:pt>
                <c:pt idx="4">
                  <c:v>Жилищно-коммунальное хозяйство </c:v>
                </c:pt>
                <c:pt idx="5">
                  <c:v>Охрана окружающей среды </c:v>
                </c:pt>
                <c:pt idx="6">
                  <c:v>Образование </c:v>
                </c:pt>
                <c:pt idx="7">
                  <c:v>Культура</c:v>
                </c:pt>
                <c:pt idx="8">
                  <c:v>Социальная политика </c:v>
                </c:pt>
                <c:pt idx="9">
                  <c:v>Физическая культура и спорт </c:v>
                </c:pt>
                <c:pt idx="10">
                  <c:v>Обслуживание муниципального долга</c:v>
                </c:pt>
              </c:strCache>
            </c:strRef>
          </c:cat>
          <c:val>
            <c:numRef>
              <c:f>'% разделы'!$A$3</c:f>
              <c:numCache>
                <c:formatCode>General</c:formatCode>
                <c:ptCount val="11"/>
                <c:pt idx="0">
                  <c:v>414865050.10000002</c:v>
                </c:pt>
                <c:pt idx="1">
                  <c:v>5345400</c:v>
                </c:pt>
                <c:pt idx="2">
                  <c:v>40813950.270000003</c:v>
                </c:pt>
                <c:pt idx="3">
                  <c:v>419184322.89999998</c:v>
                </c:pt>
                <c:pt idx="4">
                  <c:v>1587253999.9200001</c:v>
                </c:pt>
                <c:pt idx="5">
                  <c:v>0</c:v>
                </c:pt>
                <c:pt idx="6">
                  <c:v>3002083908.7399998</c:v>
                </c:pt>
                <c:pt idx="7">
                  <c:v>167760625.24000001</c:v>
                </c:pt>
                <c:pt idx="8">
                  <c:v>1028890396.5</c:v>
                </c:pt>
                <c:pt idx="9">
                  <c:v>47150237.350000001</c:v>
                </c:pt>
                <c:pt idx="10">
                  <c:v>6094243.0199999996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099-47F2-981E-C0819A55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2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 прогр!Сводная таблица1</c:name>
    <c:fmtId val="6"/>
  </c:pivotSource>
  <c:chart>
    <c:title>
      <c:tx>
        <c:strRef>
          <c:f>'исп прогр'!$A$3</c:f>
          <c:strCache>
            <c:ptCount val="1"/>
            <c:pt idx="0">
              <c:v>Муниципальные программы,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8"/>
          <c:spPr>
            <a:solidFill>
              <a:schemeClr val="tx1"/>
            </a:solidFill>
            <a:ln w="9525">
              <a:solidFill>
                <a:schemeClr val="tx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8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8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'исп прогр'!$A$3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прогр'!$A$3</c:f>
              <c:strCache>
                <c:ptCount val="9"/>
                <c:pt idx="0">
                  <c:v>Развитие 
образования </c:v>
                </c:pt>
                <c:pt idx="1">
                  <c:v>Развитие 
жилищно-
коммунального 
хозяйства</c:v>
                </c:pt>
                <c:pt idx="2">
                  <c:v>Развитие
 культуры
 и туризма </c:v>
                </c:pt>
                <c:pt idx="3">
                  <c:v>Социальная
 поддержка
граждан </c:v>
                </c:pt>
                <c:pt idx="4">
                  <c:v>Развитие 
муниципального
 образования </c:v>
                </c:pt>
                <c:pt idx="5">
                  <c:v>Развитие
 сельского
 хозяйства </c:v>
                </c:pt>
                <c:pt idx="6">
                  <c:v>Формирование
 современной
 городской
 среды </c:v>
                </c:pt>
                <c:pt idx="7">
                  <c:v>Профилактика 
правонарушений </c:v>
                </c:pt>
                <c:pt idx="8">
                  <c:v>Непрограммные
 расходы </c:v>
                </c:pt>
              </c:strCache>
            </c:strRef>
          </c:cat>
          <c:val>
            <c:numRef>
              <c:f>'исп прогр'!$A$3</c:f>
              <c:numCache>
                <c:formatCode>#,##0.00</c:formatCode>
                <c:ptCount val="9"/>
                <c:pt idx="0">
                  <c:v>3053971648.1199999</c:v>
                </c:pt>
                <c:pt idx="1">
                  <c:v>2205463806.6100001</c:v>
                </c:pt>
                <c:pt idx="2">
                  <c:v>165655670.11000001</c:v>
                </c:pt>
                <c:pt idx="3">
                  <c:v>704804347.70000005</c:v>
                </c:pt>
                <c:pt idx="4">
                  <c:v>319142568.14999998</c:v>
                </c:pt>
                <c:pt idx="5">
                  <c:v>57611063.799999997</c:v>
                </c:pt>
                <c:pt idx="6">
                  <c:v>29107647.780000001</c:v>
                </c:pt>
                <c:pt idx="7">
                  <c:v>3946523.16</c:v>
                </c:pt>
                <c:pt idx="8">
                  <c:v>179738858.61000001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9-4BF5-9D02-069BA5B30DFD}"/>
            </c:ext>
          </c:extLst>
        </c:ser>
        <c:ser>
          <c:idx val="1"/>
          <c:order val="1"/>
          <c:tx>
            <c:strRef>
              <c:f>'исп прогр'!$A$3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прогр'!$A$3</c:f>
              <c:strCache>
                <c:ptCount val="9"/>
                <c:pt idx="0">
                  <c:v>Развитие 
образования </c:v>
                </c:pt>
                <c:pt idx="1">
                  <c:v>Развитие 
жилищно-
коммунального 
хозяйства</c:v>
                </c:pt>
                <c:pt idx="2">
                  <c:v>Развитие
 культуры
 и туризма </c:v>
                </c:pt>
                <c:pt idx="3">
                  <c:v>Социальная
 поддержка
граждан </c:v>
                </c:pt>
                <c:pt idx="4">
                  <c:v>Развитие 
муниципального
 образования </c:v>
                </c:pt>
                <c:pt idx="5">
                  <c:v>Развитие
 сельского
 хозяйства </c:v>
                </c:pt>
                <c:pt idx="6">
                  <c:v>Формирование
 современной
 городской
 среды </c:v>
                </c:pt>
                <c:pt idx="7">
                  <c:v>Профилактика 
правонарушений </c:v>
                </c:pt>
                <c:pt idx="8">
                  <c:v>Непрограммные
 расходы </c:v>
                </c:pt>
              </c:strCache>
            </c:strRef>
          </c:cat>
          <c:val>
            <c:numRef>
              <c:f>'исп прогр'!$A$3</c:f>
              <c:numCache>
                <c:formatCode>#,##0.00</c:formatCode>
                <c:ptCount val="9"/>
                <c:pt idx="0">
                  <c:v>1129689697.1500001</c:v>
                </c:pt>
                <c:pt idx="1">
                  <c:v>514988347.41000003</c:v>
                </c:pt>
                <c:pt idx="2">
                  <c:v>57852551.130000003</c:v>
                </c:pt>
                <c:pt idx="3">
                  <c:v>364654125.27999997</c:v>
                </c:pt>
                <c:pt idx="4">
                  <c:v>112600094.65000001</c:v>
                </c:pt>
                <c:pt idx="5">
                  <c:v>18884677.850000001</c:v>
                </c:pt>
                <c:pt idx="6">
                  <c:v>19914849.300000001</c:v>
                </c:pt>
                <c:pt idx="7">
                  <c:v>1137817.33</c:v>
                </c:pt>
                <c:pt idx="8">
                  <c:v>46338683.729999997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9-4BF5-9D02-069BA5B30DF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43"/>
        <c:overlap val="49"/>
        <c:axId val="460118136"/>
        <c:axId val="164191536"/>
      </c:barChart>
      <c:catAx>
        <c:axId val="460118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4191536"/>
        <c:crosses val="autoZero"/>
        <c:auto val="1"/>
        <c:lblAlgn val="ctr"/>
        <c:lblOffset val="100"/>
        <c:noMultiLvlLbl val="0"/>
      </c:catAx>
      <c:valAx>
        <c:axId val="164191536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460118136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600"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граждан.xlsx]св_уточненный!СводнаяТаблица1</c:name>
    <c:fmtId val="2"/>
  </c:pivotSource>
  <c:chart>
    <c:title>
      <c:tx>
        <c:strRef>
          <c:f>св_уточненный!$A$2</c:f>
          <c:strCache>
            <c:ptCount val="1"/>
            <c:pt idx="0">
              <c:v>Уточненный бюджет,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св_уточненный!$A$2</c:f>
              <c:strCache>
                <c:ptCount val="1"/>
                <c:pt idx="0">
                  <c:v>Дефицит/профицит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св_уточненный!$A$2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св_уточненный!$A$2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67-4131-BAB2-6F63500A63DD}"/>
            </c:ext>
          </c:extLst>
        </c:ser>
        <c:ser>
          <c:idx val="1"/>
          <c:order val="1"/>
          <c:tx>
            <c:strRef>
              <c:f>св_уточненный!$A$2</c:f>
              <c:strCache>
                <c:ptCount val="1"/>
                <c:pt idx="0">
                  <c:v>Расходы 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св_уточненный!$A$2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св_уточненный!$A$2</c:f>
              <c:numCache>
                <c:formatCode>#,##0.00</c:formatCode>
                <c:ptCount val="1"/>
                <c:pt idx="0">
                  <c:v>3943073061.1799998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7-4131-BAB2-6F63500A63DD}"/>
            </c:ext>
          </c:extLst>
        </c:ser>
        <c:ser>
          <c:idx val="2"/>
          <c:order val="2"/>
          <c:tx>
            <c:strRef>
              <c:f>св_уточненный!$A$2</c:f>
              <c:strCache>
                <c:ptCount val="1"/>
                <c:pt idx="0">
                  <c:v>Доходы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св_уточненный!$A$2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св_уточненный!$A$2</c:f>
              <c:numCache>
                <c:formatCode>#,##0.00</c:formatCode>
                <c:ptCount val="1"/>
                <c:pt idx="0">
                  <c:v>3943073061.1799998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67-4131-BAB2-6F63500A63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93575160"/>
        <c:axId val="293575552"/>
      </c:barChart>
      <c:catAx>
        <c:axId val="293575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3575552"/>
        <c:crosses val="autoZero"/>
        <c:auto val="1"/>
        <c:lblAlgn val="ctr"/>
        <c:lblOffset val="100"/>
        <c:noMultiLvlLbl val="0"/>
      </c:catAx>
      <c:valAx>
        <c:axId val="293575552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9357516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прогр!Сводная таблица2</c:name>
    <c:fmtId val="6"/>
  </c:pivotSource>
  <c:chart>
    <c:title>
      <c:tx>
        <c:strRef>
          <c:f>'% прогр'!$A$2</c:f>
          <c:strCache>
            <c:ptCount val="1"/>
            <c:pt idx="0">
              <c:v>Доля в объеме расходов,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0275689223057644"/>
              <c:y val="-2.4783147459727404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112781954887218"/>
              <c:y val="-2.065262288310615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0275689223057644"/>
              <c:y val="-2.4783147459727404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.112781954887218"/>
              <c:y val="-2.065262288310615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0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  <c:dLbl>
          <c:idx val="0"/>
          <c:layout>
            <c:manualLayout>
              <c:x val="-0.10275689223057644"/>
              <c:y val="-2.4783147459727404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5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  <c:dLbl>
          <c:idx val="0"/>
          <c:layout>
            <c:manualLayout>
              <c:x val="0.112781954887218"/>
              <c:y val="-2.0652622883106153E-2"/>
            </c:manualLayout>
          </c:layout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8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20110327672455577"/>
          <c:y val="0.18598606835045273"/>
          <c:w val="0.66051121658573164"/>
          <c:h val="0.65594020470624559"/>
        </c:manualLayout>
      </c:layout>
      <c:pieChart>
        <c:varyColors val="1"/>
        <c:ser>
          <c:idx val="0"/>
          <c:order val="0"/>
          <c:tx>
            <c:strRef>
              <c:f>'% прогр'!$A$2</c:f>
              <c:strCache>
                <c:ptCount val="1"/>
                <c:pt idx="0">
                  <c:v>янв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9A-481F-AE64-B3539127B9E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9A-481F-AE64-B3539127B9E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9A-481F-AE64-B3539127B9E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9A-481F-AE64-B3539127B9E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49A-481F-AE64-B3539127B9E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49A-481F-AE64-B3539127B9E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49A-481F-AE64-B3539127B9E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49A-481F-AE64-B3539127B9E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49A-481F-AE64-B3539127B9E1}"/>
              </c:ext>
            </c:extLst>
          </c:dPt>
          <c:dLbls>
            <c:dLbl>
              <c:idx val="4"/>
              <c:layout>
                <c:manualLayout>
                  <c:x val="-0.10275689223057644"/>
                  <c:y val="-2.47831474597274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9A-481F-AE64-B3539127B9E1}"/>
                </c:ext>
              </c:extLst>
            </c:dLbl>
            <c:dLbl>
              <c:idx val="7"/>
              <c:layout>
                <c:manualLayout>
                  <c:x val="0.112781954887218"/>
                  <c:y val="-2.0652622883106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9A-481F-AE64-B3539127B9E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прогр'!$A$2</c:f>
              <c:strCache>
                <c:ptCount val="9"/>
                <c:pt idx="0">
                  <c:v>Развитие образования </c:v>
                </c:pt>
                <c:pt idx="1">
                  <c:v>Развитие жилищно-коммунального хозяйства </c:v>
                </c:pt>
                <c:pt idx="2">
                  <c:v>Развитие культуры и туризма </c:v>
                </c:pt>
                <c:pt idx="3">
                  <c:v>Социальная поддержка граждан </c:v>
                </c:pt>
                <c:pt idx="4">
                  <c:v>Развитие муниципального образования </c:v>
                </c:pt>
                <c:pt idx="5">
                  <c:v>Развитие сельского хозяйства </c:v>
                </c:pt>
                <c:pt idx="6">
                  <c:v>Формирование современной городской среды </c:v>
                </c:pt>
                <c:pt idx="7">
                  <c:v>Профилактика правонарушений </c:v>
                </c:pt>
                <c:pt idx="8">
                  <c:v>Непрограммные расходы </c:v>
                </c:pt>
              </c:strCache>
            </c:strRef>
          </c:cat>
          <c:val>
            <c:numRef>
              <c:f>'% прогр'!$A$2</c:f>
              <c:numCache>
                <c:formatCode>General</c:formatCode>
                <c:ptCount val="9"/>
                <c:pt idx="0">
                  <c:v>3053971648.1199999</c:v>
                </c:pt>
                <c:pt idx="1">
                  <c:v>2205463806.6100001</c:v>
                </c:pt>
                <c:pt idx="2">
                  <c:v>165655670.11000001</c:v>
                </c:pt>
                <c:pt idx="3">
                  <c:v>704804347.70000005</c:v>
                </c:pt>
                <c:pt idx="4">
                  <c:v>319142568.14999998</c:v>
                </c:pt>
                <c:pt idx="5">
                  <c:v>57611063.799999997</c:v>
                </c:pt>
                <c:pt idx="6">
                  <c:v>29107647.780000001</c:v>
                </c:pt>
                <c:pt idx="7">
                  <c:v>3946523.16</c:v>
                </c:pt>
                <c:pt idx="8">
                  <c:v>179738858.61000001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9A-481F-AE64-B3539127B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6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 нацпроект!Сводная таблица1</c:name>
    <c:fmtId val="6"/>
  </c:pivotSource>
  <c:chart>
    <c:title>
      <c:tx>
        <c:strRef>
          <c:f>'исп нацпроект'!$A$2</c:f>
          <c:strCache>
            <c:ptCount val="1"/>
            <c:pt idx="0">
              <c:v>Национальные проекты,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3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3"/>
          <c:spPr>
            <a:solidFill>
              <a:schemeClr val="accent2"/>
            </a:solidFill>
            <a:ln w="9525">
              <a:noFill/>
            </a:ln>
            <a:effectLst/>
          </c:spPr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3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'исп нацпроект'!$A$2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нацпроект'!$A$2</c:f>
              <c:strCache>
                <c:ptCount val="9"/>
                <c:pt idx="0">
                  <c:v>Успех
каждого
ребенка </c:v>
                </c:pt>
                <c:pt idx="1">
                  <c:v>Современная
 школа </c:v>
                </c:pt>
                <c:pt idx="2">
                  <c:v>Культурная
 среда </c:v>
                </c:pt>
                <c:pt idx="3">
                  <c:v>Творческие
 люди </c:v>
                </c:pt>
                <c:pt idx="4">
                  <c:v>Финансовая
 поддержка
 семей при 
рождении 
детей </c:v>
                </c:pt>
                <c:pt idx="5">
                  <c:v>Спорт – 
норма 
жизни </c:v>
                </c:pt>
                <c:pt idx="6">
                  <c:v>Комплексная
 система 
обращения
 с твердыми
 коммунальными
 отходами </c:v>
                </c:pt>
                <c:pt idx="7">
                  <c:v>Обеспечение
 устойчивого
 сокращения
 непригодного
 для проживания
 жилищного
 фонда </c:v>
                </c:pt>
                <c:pt idx="8">
                  <c:v>Формирование
 комфортной
 городской
 среды </c:v>
                </c:pt>
              </c:strCache>
            </c:strRef>
          </c:cat>
          <c:val>
            <c:numRef>
              <c:f>'исп нацпроект'!$A$2</c:f>
              <c:numCache>
                <c:formatCode>General</c:formatCode>
                <c:ptCount val="9"/>
                <c:pt idx="0">
                  <c:v>1620309.16</c:v>
                </c:pt>
                <c:pt idx="1">
                  <c:v>7346882.8899999997</c:v>
                </c:pt>
                <c:pt idx="3">
                  <c:v>212652.84</c:v>
                </c:pt>
                <c:pt idx="4">
                  <c:v>37067730.420000002</c:v>
                </c:pt>
                <c:pt idx="7">
                  <c:v>1220870718.1700001</c:v>
                </c:pt>
                <c:pt idx="8">
                  <c:v>26057647.780000001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7-4B17-B7D6-98FD503AC4B7}"/>
            </c:ext>
          </c:extLst>
        </c:ser>
        <c:ser>
          <c:idx val="1"/>
          <c:order val="1"/>
          <c:tx>
            <c:strRef>
              <c:f>'исп нацпроект'!$A$2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нацпроект'!$A$2</c:f>
              <c:strCache>
                <c:ptCount val="9"/>
                <c:pt idx="0">
                  <c:v>Успех
каждого
ребенка </c:v>
                </c:pt>
                <c:pt idx="1">
                  <c:v>Современная
 школа </c:v>
                </c:pt>
                <c:pt idx="2">
                  <c:v>Культурная
 среда </c:v>
                </c:pt>
                <c:pt idx="3">
                  <c:v>Творческие
 люди </c:v>
                </c:pt>
                <c:pt idx="4">
                  <c:v>Финансовая
 поддержка
 семей при 
рождении 
детей </c:v>
                </c:pt>
                <c:pt idx="5">
                  <c:v>Спорт – 
норма 
жизни </c:v>
                </c:pt>
                <c:pt idx="6">
                  <c:v>Комплексная
 система 
обращения
 с твердыми
 коммунальными
 отходами </c:v>
                </c:pt>
                <c:pt idx="7">
                  <c:v>Обеспечение
 устойчивого
 сокращения
 непригодного
 для проживания
 жилищного
 фонда </c:v>
                </c:pt>
                <c:pt idx="8">
                  <c:v>Формирование
 комфортной
 городской
 среды </c:v>
                </c:pt>
              </c:strCache>
            </c:strRef>
          </c:cat>
          <c:val>
            <c:numRef>
              <c:f>'исп нацпроект'!$A$2</c:f>
              <c:numCache>
                <c:formatCode>General</c:formatCode>
                <c:ptCount val="9"/>
                <c:pt idx="1">
                  <c:v>3439949.39</c:v>
                </c:pt>
                <c:pt idx="3">
                  <c:v>212652.84</c:v>
                </c:pt>
                <c:pt idx="4">
                  <c:v>25500477.399999999</c:v>
                </c:pt>
                <c:pt idx="7">
                  <c:v>257036151.53999999</c:v>
                </c:pt>
                <c:pt idx="8">
                  <c:v>18046849.300000001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7-4B17-B7D6-98FD503AC4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4"/>
        <c:overlap val="55"/>
        <c:axId val="463052224"/>
        <c:axId val="463044664"/>
      </c:barChart>
      <c:catAx>
        <c:axId val="46305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63044664"/>
        <c:crosses val="autoZero"/>
        <c:auto val="1"/>
        <c:lblAlgn val="ctr"/>
        <c:lblOffset val="100"/>
        <c:noMultiLvlLbl val="0"/>
      </c:catAx>
      <c:valAx>
        <c:axId val="463044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6305222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нацпроект!Сводная таблица2</c:name>
    <c:fmtId val="4"/>
  </c:pivotSource>
  <c:chart>
    <c:title>
      <c:tx>
        <c:strRef>
          <c:f>'% нацпроект'!$A$2</c:f>
          <c:strCache>
            <c:ptCount val="1"/>
            <c:pt idx="0">
              <c:v>Доля,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0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0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>
            <a:solidFill>
              <a:schemeClr val="bg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нацпроект'!$A$2</c:f>
              <c:strCache>
                <c:ptCount val="1"/>
                <c:pt idx="0">
                  <c:v>янв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explosion val="1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38-4020-8DBA-C1C0A7367FB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38-4020-8DBA-C1C0A7367FB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38-4020-8DBA-C1C0A7367FB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38-4020-8DBA-C1C0A7367FB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38-4020-8DBA-C1C0A7367F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38-4020-8DBA-C1C0A7367FB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38-4020-8DBA-C1C0A7367FB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38-4020-8DBA-C1C0A7367FB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38-4020-8DBA-C1C0A7367FB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нацпроект'!$A$2</c:f>
              <c:strCache>
                <c:ptCount val="9"/>
                <c:pt idx="0">
                  <c:v>Успех каждого ребенка </c:v>
                </c:pt>
                <c:pt idx="1">
                  <c:v>Современная школа </c:v>
                </c:pt>
                <c:pt idx="2">
                  <c:v>Культурная среда </c:v>
                </c:pt>
                <c:pt idx="3">
                  <c:v>Творческие люди </c:v>
                </c:pt>
                <c:pt idx="4">
                  <c:v>Финансовая поддержка семей при рождении детей </c:v>
                </c:pt>
                <c:pt idx="5">
                  <c:v>Спорт – норма жизни </c:v>
                </c:pt>
                <c:pt idx="6">
                  <c:v>Комплексная система обращения с твердыми коммунальными отходами </c:v>
                </c:pt>
                <c:pt idx="7">
                  <c:v>Обеспечение устойчивого сокращения непригодного для проживания жилищного фонда </c:v>
                </c:pt>
                <c:pt idx="8">
                  <c:v>Формирование комфортной городской среды </c:v>
                </c:pt>
              </c:strCache>
            </c:strRef>
          </c:cat>
          <c:val>
            <c:numRef>
              <c:f>'% нацпроект'!$A$2</c:f>
              <c:numCache>
                <c:formatCode>#,##0.00</c:formatCode>
                <c:ptCount val="9"/>
                <c:pt idx="0">
                  <c:v>1620309.16</c:v>
                </c:pt>
                <c:pt idx="1">
                  <c:v>7346882.8899999997</c:v>
                </c:pt>
                <c:pt idx="3">
                  <c:v>212652.84</c:v>
                </c:pt>
                <c:pt idx="4">
                  <c:v>37067730.420000002</c:v>
                </c:pt>
                <c:pt idx="7">
                  <c:v>1220870718.1700001</c:v>
                </c:pt>
                <c:pt idx="8">
                  <c:v>26057647.780000001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F38-4020-8DBA-C1C0A7367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4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paperSize="9" orientation="landscape"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граждан.xlsx]исполн ГАДБ!Сводная таблица1</c:name>
    <c:fmtId val="0"/>
  </c:pivotSource>
  <c:chart>
    <c:title>
      <c:tx>
        <c:strRef>
          <c:f>'исполн ГАДБ'!$A$2</c:f>
          <c:strCache>
            <c:ptCount val="1"/>
            <c:pt idx="0">
              <c:v>Главные администраторы доходов бюджета,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noFill/>
            <a:round/>
          </a:ln>
          <a:effectLst/>
        </c:spPr>
        <c:marker>
          <c:symbol val="dash"/>
          <c:size val="8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'исполн ГАДБ'!$A$2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'исполн ГАДБ'!$A$2</c:f>
              <c:strCache>
                <c:ptCount val="16"/>
                <c:pt idx="0">
                  <c:v>Правительство 
СК </c:v>
                </c:pt>
                <c:pt idx="1">
                  <c:v>Управление
 по обеспечению
 деятельности
 мировых
 судей  </c:v>
                </c:pt>
                <c:pt idx="2">
                  <c:v>Министерство
 имущественных
 отношений</c:v>
                </c:pt>
                <c:pt idx="3">
                  <c:v>Федеральная
 служба по
 надзору
 в сфере
 природопользования </c:v>
                </c:pt>
                <c:pt idx="4">
                  <c:v>Федеральная
 служба по
 труду и 
занятости </c:v>
                </c:pt>
                <c:pt idx="5">
                  <c:v>УФНС</c:v>
                </c:pt>
                <c:pt idx="6">
                  <c:v>МВД 
России </c:v>
                </c:pt>
                <c:pt idx="7">
                  <c:v>Дума </c:v>
                </c:pt>
                <c:pt idx="8">
                  <c:v>Администрация </c:v>
                </c:pt>
                <c:pt idx="9">
                  <c:v>Управление
имущественных
 отношений</c:v>
                </c:pt>
                <c:pt idx="10">
                  <c:v>Финансовое
 управление </c:v>
                </c:pt>
                <c:pt idx="11">
                  <c:v>Управление
 образования</c:v>
                </c:pt>
                <c:pt idx="12">
                  <c:v>Управление
 культуры</c:v>
                </c:pt>
                <c:pt idx="13">
                  <c:v>УТСЗН </c:v>
                </c:pt>
                <c:pt idx="14">
                  <c:v>ЖКХ</c:v>
                </c:pt>
                <c:pt idx="15">
                  <c:v>УПРСХ</c:v>
                </c:pt>
              </c:strCache>
            </c:strRef>
          </c:cat>
          <c:val>
            <c:numRef>
              <c:f>'исполн ГАДБ'!$A$2</c:f>
              <c:numCache>
                <c:formatCode>#,##0.00</c:formatCode>
                <c:ptCount val="16"/>
                <c:pt idx="0">
                  <c:v>339649.52</c:v>
                </c:pt>
                <c:pt idx="1">
                  <c:v>2789322</c:v>
                </c:pt>
                <c:pt idx="2">
                  <c:v>54990000</c:v>
                </c:pt>
                <c:pt idx="3">
                  <c:v>1088010</c:v>
                </c:pt>
                <c:pt idx="4">
                  <c:v>0</c:v>
                </c:pt>
                <c:pt idx="5">
                  <c:v>1016819280</c:v>
                </c:pt>
                <c:pt idx="6">
                  <c:v>0</c:v>
                </c:pt>
                <c:pt idx="7">
                  <c:v>0</c:v>
                </c:pt>
                <c:pt idx="8">
                  <c:v>20538065.809999999</c:v>
                </c:pt>
                <c:pt idx="9">
                  <c:v>50834590</c:v>
                </c:pt>
                <c:pt idx="10">
                  <c:v>769395908.26999998</c:v>
                </c:pt>
                <c:pt idx="11">
                  <c:v>1878871006.03</c:v>
                </c:pt>
                <c:pt idx="12">
                  <c:v>12000680.98</c:v>
                </c:pt>
                <c:pt idx="13">
                  <c:v>704749101.54999995</c:v>
                </c:pt>
                <c:pt idx="14">
                  <c:v>1772151375.46</c:v>
                </c:pt>
                <c:pt idx="15">
                  <c:v>18921551.100000001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B-442F-A041-D1129F4DA8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1"/>
        <c:axId val="574357824"/>
        <c:axId val="574358544"/>
      </c:barChart>
      <c:lineChart>
        <c:grouping val="standard"/>
        <c:varyColors val="0"/>
        <c:ser>
          <c:idx val="1"/>
          <c:order val="1"/>
          <c:tx>
            <c:strRef>
              <c:f>'исполн ГАДБ'!$A$2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'исполн ГАДБ'!$A$2</c:f>
              <c:strCache>
                <c:ptCount val="16"/>
                <c:pt idx="0">
                  <c:v>Правительство 
СК </c:v>
                </c:pt>
                <c:pt idx="1">
                  <c:v>Управление
 по обеспечению
 деятельности
 мировых
 судей  </c:v>
                </c:pt>
                <c:pt idx="2">
                  <c:v>Министерство
 имущественных
 отношений</c:v>
                </c:pt>
                <c:pt idx="3">
                  <c:v>Федеральная
 служба по
 надзору
 в сфере
 природопользования </c:v>
                </c:pt>
                <c:pt idx="4">
                  <c:v>Федеральная
 служба по
 труду и 
занятости </c:v>
                </c:pt>
                <c:pt idx="5">
                  <c:v>УФНС</c:v>
                </c:pt>
                <c:pt idx="6">
                  <c:v>МВД 
России </c:v>
                </c:pt>
                <c:pt idx="7">
                  <c:v>Дума </c:v>
                </c:pt>
                <c:pt idx="8">
                  <c:v>Администрация </c:v>
                </c:pt>
                <c:pt idx="9">
                  <c:v>Управление
имущественных
 отношений</c:v>
                </c:pt>
                <c:pt idx="10">
                  <c:v>Финансовое
 управление </c:v>
                </c:pt>
                <c:pt idx="11">
                  <c:v>Управление
 образования</c:v>
                </c:pt>
                <c:pt idx="12">
                  <c:v>Управление
 культуры</c:v>
                </c:pt>
                <c:pt idx="13">
                  <c:v>УТСЗН </c:v>
                </c:pt>
                <c:pt idx="14">
                  <c:v>ЖКХ</c:v>
                </c:pt>
                <c:pt idx="15">
                  <c:v>УПРСХ</c:v>
                </c:pt>
              </c:strCache>
            </c:strRef>
          </c:cat>
          <c:val>
            <c:numRef>
              <c:f>'исполн ГАДБ'!$A$2</c:f>
              <c:numCache>
                <c:formatCode>#,##0.00</c:formatCode>
                <c:ptCount val="16"/>
                <c:pt idx="0">
                  <c:v>111690.98</c:v>
                </c:pt>
                <c:pt idx="1">
                  <c:v>1008208.67</c:v>
                </c:pt>
                <c:pt idx="2">
                  <c:v>21066093.579999998</c:v>
                </c:pt>
                <c:pt idx="3">
                  <c:v>1033323.5</c:v>
                </c:pt>
                <c:pt idx="4">
                  <c:v>0</c:v>
                </c:pt>
                <c:pt idx="5">
                  <c:v>427848972.13</c:v>
                </c:pt>
                <c:pt idx="6">
                  <c:v>0</c:v>
                </c:pt>
                <c:pt idx="7">
                  <c:v>0</c:v>
                </c:pt>
                <c:pt idx="8">
                  <c:v>8622072.8100000005</c:v>
                </c:pt>
                <c:pt idx="9">
                  <c:v>51879120.369999997</c:v>
                </c:pt>
                <c:pt idx="10">
                  <c:v>336288065.91000003</c:v>
                </c:pt>
                <c:pt idx="11">
                  <c:v>749100607.58000004</c:v>
                </c:pt>
                <c:pt idx="12">
                  <c:v>-2719920.36</c:v>
                </c:pt>
                <c:pt idx="13">
                  <c:v>364876775.26999998</c:v>
                </c:pt>
                <c:pt idx="14">
                  <c:v>425680560.33999997</c:v>
                </c:pt>
                <c:pt idx="15">
                  <c:v>5760098.3200000003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B-442F-A041-D1129F4DA8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74357824"/>
        <c:axId val="574358544"/>
      </c:lineChart>
      <c:catAx>
        <c:axId val="57435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574358544"/>
        <c:crosses val="autoZero"/>
        <c:auto val="1"/>
        <c:lblAlgn val="ctr"/>
        <c:lblOffset val="100"/>
        <c:noMultiLvlLbl val="0"/>
      </c:catAx>
      <c:valAx>
        <c:axId val="57435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57435782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ГАДБ!Сводная таблица1</c:name>
    <c:fmtId val="4"/>
  </c:pivotSource>
  <c:chart>
    <c:title>
      <c:tx>
        <c:strRef>
          <c:f>'% ГАДБ'!$A$2</c:f>
          <c:strCache>
            <c:ptCount val="1"/>
            <c:pt idx="0">
              <c:v>Доля в объеме доходов,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ГАДБ'!$A$2</c:f>
              <c:strCache>
                <c:ptCount val="1"/>
                <c:pt idx="0">
                  <c:v>янв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D2-4839-A89E-6DF2D350663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D2-4839-A89E-6DF2D350663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3D2-4839-A89E-6DF2D350663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3D2-4839-A89E-6DF2D350663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3D2-4839-A89E-6DF2D350663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3D2-4839-A89E-6DF2D350663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3D2-4839-A89E-6DF2D350663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3D2-4839-A89E-6DF2D350663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3D2-4839-A89E-6DF2D350663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3D2-4839-A89E-6DF2D350663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3D2-4839-A89E-6DF2D350663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3D2-4839-A89E-6DF2D350663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3D2-4839-A89E-6DF2D350663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3D2-4839-A89E-6DF2D350663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3D2-4839-A89E-6DF2D350663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3D2-4839-A89E-6DF2D350663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ГАДБ'!$A$2</c:f>
              <c:strCache>
                <c:ptCount val="16"/>
                <c:pt idx="0">
                  <c:v>Правительство СК </c:v>
                </c:pt>
                <c:pt idx="1">
                  <c:v>Управление по обеспечению деятельности мировых судей</c:v>
                </c:pt>
                <c:pt idx="2">
                  <c:v>Министерство имущественных отношений</c:v>
                </c:pt>
                <c:pt idx="3">
                  <c:v>Федеральная служба по надзору в сфере природопользования </c:v>
                </c:pt>
                <c:pt idx="4">
                  <c:v>Федеральная служба по труду и занятости </c:v>
                </c:pt>
                <c:pt idx="5">
                  <c:v>УФНС</c:v>
                </c:pt>
                <c:pt idx="6">
                  <c:v>МВД России </c:v>
                </c:pt>
                <c:pt idx="7">
                  <c:v>Дума </c:v>
                </c:pt>
                <c:pt idx="8">
                  <c:v>Администрация </c:v>
                </c:pt>
                <c:pt idx="9">
                  <c:v>Управление имущественных отношений</c:v>
                </c:pt>
                <c:pt idx="10">
                  <c:v>Финансовое управление </c:v>
                </c:pt>
                <c:pt idx="11">
                  <c:v>Управление образования</c:v>
                </c:pt>
                <c:pt idx="12">
                  <c:v>Управление культуры</c:v>
                </c:pt>
                <c:pt idx="13">
                  <c:v>УТСЗН </c:v>
                </c:pt>
                <c:pt idx="14">
                  <c:v>ЖКХ</c:v>
                </c:pt>
                <c:pt idx="15">
                  <c:v>УПРСХ</c:v>
                </c:pt>
              </c:strCache>
            </c:strRef>
          </c:cat>
          <c:val>
            <c:numRef>
              <c:f>'% ГАДБ'!$A$2</c:f>
              <c:numCache>
                <c:formatCode>#,##0.00</c:formatCode>
                <c:ptCount val="16"/>
                <c:pt idx="0">
                  <c:v>339649.52</c:v>
                </c:pt>
                <c:pt idx="1">
                  <c:v>2789322</c:v>
                </c:pt>
                <c:pt idx="2">
                  <c:v>54990000</c:v>
                </c:pt>
                <c:pt idx="3">
                  <c:v>1088010</c:v>
                </c:pt>
                <c:pt idx="4">
                  <c:v>0</c:v>
                </c:pt>
                <c:pt idx="5">
                  <c:v>1016819280</c:v>
                </c:pt>
                <c:pt idx="6">
                  <c:v>0</c:v>
                </c:pt>
                <c:pt idx="7">
                  <c:v>0</c:v>
                </c:pt>
                <c:pt idx="8">
                  <c:v>20538065.809999999</c:v>
                </c:pt>
                <c:pt idx="9">
                  <c:v>50834590</c:v>
                </c:pt>
                <c:pt idx="10">
                  <c:v>769395908.26999998</c:v>
                </c:pt>
                <c:pt idx="11">
                  <c:v>1878871006.03</c:v>
                </c:pt>
                <c:pt idx="12">
                  <c:v>12000680.98</c:v>
                </c:pt>
                <c:pt idx="13">
                  <c:v>704749101.54999995</c:v>
                </c:pt>
                <c:pt idx="14">
                  <c:v>1772151375.46</c:v>
                </c:pt>
                <c:pt idx="15">
                  <c:v>18921551.100000001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B-4594-91DC-C78352EEA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граждан.xlsx]исполн ВД!Сводная таблица3</c:name>
    <c:fmtId val="0"/>
  </c:pivotSource>
  <c:chart>
    <c:title>
      <c:tx>
        <c:strRef>
          <c:f>'исполн ВД'!$A$2</c:f>
          <c:strCache>
            <c:ptCount val="1"/>
            <c:pt idx="0">
              <c:v>Виды доходов бюджета,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noFill/>
            <a:round/>
          </a:ln>
          <a:effectLst/>
        </c:spPr>
        <c:marker>
          <c:symbol val="dash"/>
          <c:size val="11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'исполн ВД'!$A$2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'исполн ВД'!$A$2</c:f>
              <c:strCache>
                <c:ptCount val="7"/>
                <c:pt idx="0">
                  <c:v>НДФЛ </c:v>
                </c:pt>
                <c:pt idx="1">
                  <c:v>Акцизы </c:v>
                </c:pt>
                <c:pt idx="2">
                  <c:v> Налоги на
 совокупный
 доход </c:v>
                </c:pt>
                <c:pt idx="3">
                  <c:v>Налоги на
 имущество </c:v>
                </c:pt>
                <c:pt idx="4">
                  <c:v>Государственная
 пошлина </c:v>
                </c:pt>
                <c:pt idx="5">
                  <c:v>Неналоговые
 доходы </c:v>
                </c:pt>
                <c:pt idx="6">
                  <c:v>Безвозмездные
 поступления </c:v>
                </c:pt>
              </c:strCache>
            </c:strRef>
          </c:cat>
          <c:val>
            <c:numRef>
              <c:f>'исполн ВД'!$A$2</c:f>
              <c:numCache>
                <c:formatCode>#,##0.00</c:formatCode>
                <c:ptCount val="7"/>
                <c:pt idx="0">
                  <c:v>626750000</c:v>
                </c:pt>
                <c:pt idx="1">
                  <c:v>50571280</c:v>
                </c:pt>
                <c:pt idx="2">
                  <c:v>173911000</c:v>
                </c:pt>
                <c:pt idx="3">
                  <c:v>142986000</c:v>
                </c:pt>
                <c:pt idx="4">
                  <c:v>22617000</c:v>
                </c:pt>
                <c:pt idx="5">
                  <c:v>137649981.90000001</c:v>
                </c:pt>
                <c:pt idx="6">
                  <c:v>5149003278.8199997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0-478E-BB50-698F00A440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488860288"/>
        <c:axId val="488860648"/>
      </c:barChart>
      <c:lineChart>
        <c:grouping val="standard"/>
        <c:varyColors val="0"/>
        <c:ser>
          <c:idx val="1"/>
          <c:order val="1"/>
          <c:tx>
            <c:strRef>
              <c:f>'исполн ВД'!$A$2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'исполн ВД'!$A$2</c:f>
              <c:strCache>
                <c:ptCount val="7"/>
                <c:pt idx="0">
                  <c:v>НДФЛ </c:v>
                </c:pt>
                <c:pt idx="1">
                  <c:v>Акцизы </c:v>
                </c:pt>
                <c:pt idx="2">
                  <c:v> Налоги на
 совокупный
 доход </c:v>
                </c:pt>
                <c:pt idx="3">
                  <c:v>Налоги на
 имущество </c:v>
                </c:pt>
                <c:pt idx="4">
                  <c:v>Государственная
 пошлина </c:v>
                </c:pt>
                <c:pt idx="5">
                  <c:v>Неналоговые
 доходы </c:v>
                </c:pt>
                <c:pt idx="6">
                  <c:v>Безвозмездные
 поступления </c:v>
                </c:pt>
              </c:strCache>
            </c:strRef>
          </c:cat>
          <c:val>
            <c:numRef>
              <c:f>'исполн ВД'!$A$2</c:f>
              <c:numCache>
                <c:formatCode>#,##0.00</c:formatCode>
                <c:ptCount val="7"/>
                <c:pt idx="0">
                  <c:v>249711956.74000001</c:v>
                </c:pt>
                <c:pt idx="1">
                  <c:v>22051197.77</c:v>
                </c:pt>
                <c:pt idx="2">
                  <c:v>119193863.67</c:v>
                </c:pt>
                <c:pt idx="3">
                  <c:v>28295883.25</c:v>
                </c:pt>
                <c:pt idx="4">
                  <c:v>8651070.6999999993</c:v>
                </c:pt>
                <c:pt idx="5">
                  <c:v>90538906.810000002</c:v>
                </c:pt>
                <c:pt idx="6">
                  <c:v>1872112790.1600001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0-478E-BB50-698F00A440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8860288"/>
        <c:axId val="488860648"/>
      </c:lineChart>
      <c:catAx>
        <c:axId val="4888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88860648"/>
        <c:crosses val="autoZero"/>
        <c:auto val="1"/>
        <c:lblAlgn val="ctr"/>
        <c:lblOffset val="100"/>
        <c:noMultiLvlLbl val="0"/>
      </c:catAx>
      <c:valAx>
        <c:axId val="4888606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48886028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ВД!Сводная таблица3</c:name>
    <c:fmtId val="4"/>
  </c:pivotSource>
  <c:chart>
    <c:title>
      <c:tx>
        <c:strRef>
          <c:f>'% ВД'!$A$2</c:f>
          <c:strCache>
            <c:ptCount val="1"/>
            <c:pt idx="0">
              <c:v>Доля в объеме доходов,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ВД'!$A$2</c:f>
              <c:strCache>
                <c:ptCount val="1"/>
                <c:pt idx="0">
                  <c:v>янв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D0-4F52-A755-94B3C2FFD67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D0-4F52-A755-94B3C2FFD67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D0-4F52-A755-94B3C2FFD67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D0-4F52-A755-94B3C2FFD6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BD0-4F52-A755-94B3C2FFD67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BD0-4F52-A755-94B3C2FFD67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D0-4F52-A755-94B3C2FFD672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ВД'!$A$2</c:f>
              <c:strCache>
                <c:ptCount val="7"/>
                <c:pt idx="0">
                  <c:v>НДФЛ </c:v>
                </c:pt>
                <c:pt idx="1">
                  <c:v>Акцизы </c:v>
                </c:pt>
                <c:pt idx="2">
                  <c:v>Налоги на совокупный доход </c:v>
                </c:pt>
                <c:pt idx="3">
                  <c:v>Налоги на имущество </c:v>
                </c:pt>
                <c:pt idx="4">
                  <c:v>Государственная пошлина </c:v>
                </c:pt>
                <c:pt idx="5">
                  <c:v>Неналоговые доходы </c:v>
                </c:pt>
                <c:pt idx="6">
                  <c:v>Безвозмездные поступления </c:v>
                </c:pt>
              </c:strCache>
            </c:strRef>
          </c:cat>
          <c:val>
            <c:numRef>
              <c:f>'% ВД'!$A$2</c:f>
              <c:numCache>
                <c:formatCode>#,##0.00</c:formatCode>
                <c:ptCount val="7"/>
                <c:pt idx="0">
                  <c:v>626750000</c:v>
                </c:pt>
                <c:pt idx="1">
                  <c:v>50571280</c:v>
                </c:pt>
                <c:pt idx="2">
                  <c:v>173911000</c:v>
                </c:pt>
                <c:pt idx="3">
                  <c:v>142986000</c:v>
                </c:pt>
                <c:pt idx="4">
                  <c:v>22617000</c:v>
                </c:pt>
                <c:pt idx="5">
                  <c:v>137649981.90000001</c:v>
                </c:pt>
                <c:pt idx="6">
                  <c:v>5149003278.8199997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A-49F5-BE10-53F0A8157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граждан.xlsx]исполн ГАДБ!Сводная таблица1</c:name>
    <c:fmtId val="6"/>
  </c:pivotSource>
  <c:chart>
    <c:title>
      <c:tx>
        <c:strRef>
          <c:f>'исполн ГАДБ'!$A$2</c:f>
          <c:strCache>
            <c:ptCount val="1"/>
            <c:pt idx="0">
              <c:v>Главные администраторы доходов бюджета,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8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8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>
              <a:lumMod val="75000"/>
            </a:schemeClr>
          </a:solidFill>
          <a:ln w="28575" cap="rnd">
            <a:noFill/>
            <a:round/>
          </a:ln>
          <a:effectLst/>
        </c:spPr>
        <c:marker>
          <c:symbol val="none"/>
        </c:marker>
        <c:dLbl>
          <c:idx val="0"/>
          <c:layout>
            <c:manualLayout>
              <c:x val="-2.1087271567411916E-3"/>
              <c:y val="-2.547051958030064E-3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1.6575621347835422E-3"/>
              <c:y val="-5.2177381043148801E-3"/>
            </c:manualLayout>
          </c:layout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2.2386387102409171E-3"/>
              <c:y val="-2.0855938018685887E-2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</c:pivotFmt>
      <c:pivotFmt>
        <c:idx val="26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3.3579580653613759E-3"/>
              <c:y val="0.1102385295273398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1.2985260195985407E-2"/>
          <c:y val="0.17679782760420637"/>
          <c:w val="0.92357574840458834"/>
          <c:h val="0.62932053981454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'исполн ГАДБ'!$A$2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B3-4D44-A776-808B8851D141}"/>
              </c:ext>
            </c:extLst>
          </c:dPt>
          <c:dLbls>
            <c:dLbl>
              <c:idx val="5"/>
              <c:layout>
                <c:manualLayout>
                  <c:x val="-1.6575621347835422E-3"/>
                  <c:y val="-5.21773810431488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B3-4D44-A776-808B8851D1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'исполн ГАДБ'!$A$2</c:f>
              <c:strCache>
                <c:ptCount val="16"/>
                <c:pt idx="0">
                  <c:v>Правительство 
СК </c:v>
                </c:pt>
                <c:pt idx="1">
                  <c:v>Управление
 по обеспечению
 деятельности
 мировых
 судей  </c:v>
                </c:pt>
                <c:pt idx="2">
                  <c:v>Министерство
 имущественных
 отношений</c:v>
                </c:pt>
                <c:pt idx="3">
                  <c:v>Федеральная
 служба по
 надзору
 в сфере
 природопользования </c:v>
                </c:pt>
                <c:pt idx="4">
                  <c:v>Федеральная
 служба по
 труду и 
занятости </c:v>
                </c:pt>
                <c:pt idx="5">
                  <c:v>УФНС</c:v>
                </c:pt>
                <c:pt idx="6">
                  <c:v>МВД 
России </c:v>
                </c:pt>
                <c:pt idx="7">
                  <c:v>Дума </c:v>
                </c:pt>
                <c:pt idx="8">
                  <c:v>Администрация </c:v>
                </c:pt>
                <c:pt idx="9">
                  <c:v>Управление
имущественных
 отношений</c:v>
                </c:pt>
                <c:pt idx="10">
                  <c:v>Финансовое
 управление </c:v>
                </c:pt>
                <c:pt idx="11">
                  <c:v>Управление
 образования</c:v>
                </c:pt>
                <c:pt idx="12">
                  <c:v>Управление
 культуры</c:v>
                </c:pt>
                <c:pt idx="13">
                  <c:v>УТСЗН </c:v>
                </c:pt>
                <c:pt idx="14">
                  <c:v>ЖКХ</c:v>
                </c:pt>
                <c:pt idx="15">
                  <c:v>УПРСХ</c:v>
                </c:pt>
              </c:strCache>
            </c:strRef>
          </c:cat>
          <c:val>
            <c:numRef>
              <c:f>'исполн ГАДБ'!$A$2</c:f>
              <c:numCache>
                <c:formatCode>#,##0.00</c:formatCode>
                <c:ptCount val="16"/>
                <c:pt idx="0">
                  <c:v>339649.52</c:v>
                </c:pt>
                <c:pt idx="1">
                  <c:v>2789322</c:v>
                </c:pt>
                <c:pt idx="2">
                  <c:v>54990000</c:v>
                </c:pt>
                <c:pt idx="3">
                  <c:v>1088010</c:v>
                </c:pt>
                <c:pt idx="4">
                  <c:v>0</c:v>
                </c:pt>
                <c:pt idx="5">
                  <c:v>1016819280</c:v>
                </c:pt>
                <c:pt idx="6">
                  <c:v>0</c:v>
                </c:pt>
                <c:pt idx="7">
                  <c:v>0</c:v>
                </c:pt>
                <c:pt idx="8">
                  <c:v>20538065.809999999</c:v>
                </c:pt>
                <c:pt idx="9">
                  <c:v>50834590</c:v>
                </c:pt>
                <c:pt idx="10">
                  <c:v>769395908.26999998</c:v>
                </c:pt>
                <c:pt idx="11">
                  <c:v>1878871006.03</c:v>
                </c:pt>
                <c:pt idx="12">
                  <c:v>12000680.98</c:v>
                </c:pt>
                <c:pt idx="13">
                  <c:v>704749101.54999995</c:v>
                </c:pt>
                <c:pt idx="14">
                  <c:v>1772151375.46</c:v>
                </c:pt>
                <c:pt idx="15">
                  <c:v>18921551.100000001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B3-4D44-A776-808B8851D141}"/>
            </c:ext>
          </c:extLst>
        </c:ser>
        <c:ser>
          <c:idx val="1"/>
          <c:order val="1"/>
          <c:tx>
            <c:strRef>
              <c:f>'исполн ГАДБ'!$A$2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F1B3-4D44-A776-808B8851D14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D7-469F-AA71-D09C15954128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D7-469F-AA71-D09C15954128}"/>
              </c:ext>
            </c:extLst>
          </c:dPt>
          <c:dLbls>
            <c:dLbl>
              <c:idx val="5"/>
              <c:layout>
                <c:manualLayout>
                  <c:x val="-2.1087271567411916E-3"/>
                  <c:y val="-2.547051958030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B3-4D44-A776-808B8851D141}"/>
                </c:ext>
              </c:extLst>
            </c:dLbl>
            <c:dLbl>
              <c:idx val="8"/>
              <c:layout>
                <c:manualLayout>
                  <c:x val="2.2386387102409171E-3"/>
                  <c:y val="-2.0855938018685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D7-469F-AA71-D09C15954128}"/>
                </c:ext>
              </c:extLst>
            </c:dLbl>
            <c:dLbl>
              <c:idx val="12"/>
              <c:layout>
                <c:manualLayout>
                  <c:x val="3.3579580653613759E-3"/>
                  <c:y val="0.11023852952733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D7-469F-AA71-D09C1595412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'исполн ГАДБ'!$A$2</c:f>
              <c:strCache>
                <c:ptCount val="16"/>
                <c:pt idx="0">
                  <c:v>Правительство 
СК </c:v>
                </c:pt>
                <c:pt idx="1">
                  <c:v>Управление
 по обеспечению
 деятельности
 мировых
 судей  </c:v>
                </c:pt>
                <c:pt idx="2">
                  <c:v>Министерство
 имущественных
 отношений</c:v>
                </c:pt>
                <c:pt idx="3">
                  <c:v>Федеральная
 служба по
 надзору
 в сфере
 природопользования </c:v>
                </c:pt>
                <c:pt idx="4">
                  <c:v>Федеральная
 служба по
 труду и 
занятости </c:v>
                </c:pt>
                <c:pt idx="5">
                  <c:v>УФНС</c:v>
                </c:pt>
                <c:pt idx="6">
                  <c:v>МВД 
России </c:v>
                </c:pt>
                <c:pt idx="7">
                  <c:v>Дума </c:v>
                </c:pt>
                <c:pt idx="8">
                  <c:v>Администрация </c:v>
                </c:pt>
                <c:pt idx="9">
                  <c:v>Управление
имущественных
 отношений</c:v>
                </c:pt>
                <c:pt idx="10">
                  <c:v>Финансовое
 управление </c:v>
                </c:pt>
                <c:pt idx="11">
                  <c:v>Управление
 образования</c:v>
                </c:pt>
                <c:pt idx="12">
                  <c:v>Управление
 культуры</c:v>
                </c:pt>
                <c:pt idx="13">
                  <c:v>УТСЗН </c:v>
                </c:pt>
                <c:pt idx="14">
                  <c:v>ЖКХ</c:v>
                </c:pt>
                <c:pt idx="15">
                  <c:v>УПРСХ</c:v>
                </c:pt>
              </c:strCache>
            </c:strRef>
          </c:cat>
          <c:val>
            <c:numRef>
              <c:f>'исполн ГАДБ'!$A$2</c:f>
              <c:numCache>
                <c:formatCode>#,##0.00</c:formatCode>
                <c:ptCount val="16"/>
                <c:pt idx="0">
                  <c:v>111690.98</c:v>
                </c:pt>
                <c:pt idx="1">
                  <c:v>1008208.67</c:v>
                </c:pt>
                <c:pt idx="2">
                  <c:v>21066093.579999998</c:v>
                </c:pt>
                <c:pt idx="3">
                  <c:v>1033323.5</c:v>
                </c:pt>
                <c:pt idx="4">
                  <c:v>0</c:v>
                </c:pt>
                <c:pt idx="5">
                  <c:v>427848972.13</c:v>
                </c:pt>
                <c:pt idx="6">
                  <c:v>0</c:v>
                </c:pt>
                <c:pt idx="7">
                  <c:v>0</c:v>
                </c:pt>
                <c:pt idx="8">
                  <c:v>8622072.8100000005</c:v>
                </c:pt>
                <c:pt idx="9">
                  <c:v>51879120.369999997</c:v>
                </c:pt>
                <c:pt idx="10">
                  <c:v>336288065.91000003</c:v>
                </c:pt>
                <c:pt idx="11">
                  <c:v>749100607.58000004</c:v>
                </c:pt>
                <c:pt idx="12">
                  <c:v>-2719920.36</c:v>
                </c:pt>
                <c:pt idx="13">
                  <c:v>364876775.26999998</c:v>
                </c:pt>
                <c:pt idx="14">
                  <c:v>425680560.33999997</c:v>
                </c:pt>
                <c:pt idx="15">
                  <c:v>5760098.3200000003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B3-4D44-A776-808B8851D14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54"/>
        <c:axId val="574357824"/>
        <c:axId val="574358544"/>
      </c:barChart>
      <c:catAx>
        <c:axId val="57435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574358544"/>
        <c:crosses val="autoZero"/>
        <c:auto val="1"/>
        <c:lblAlgn val="ctr"/>
        <c:lblOffset val="100"/>
        <c:noMultiLvlLbl val="0"/>
      </c:catAx>
      <c:valAx>
        <c:axId val="57435854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574357824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ГАДБ!Сводная таблица1</c:name>
    <c:fmtId val="8"/>
  </c:pivotSource>
  <c:chart>
    <c:title>
      <c:tx>
        <c:strRef>
          <c:f>'% ГАДБ'!$A$2</c:f>
          <c:strCache>
            <c:ptCount val="1"/>
            <c:pt idx="0">
              <c:v>Доля в объеме доходов,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ГАДБ'!$A$2</c:f>
              <c:strCache>
                <c:ptCount val="1"/>
                <c:pt idx="0">
                  <c:v>янв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043-4767-841F-972C5584AD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043-4767-841F-972C5584AD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043-4767-841F-972C5584AD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043-4767-841F-972C5584AD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043-4767-841F-972C5584AD8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043-4767-841F-972C5584AD8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043-4767-841F-972C5584AD8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043-4767-841F-972C5584AD8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043-4767-841F-972C5584AD8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043-4767-841F-972C5584AD8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043-4767-841F-972C5584AD8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043-4767-841F-972C5584AD8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043-4767-841F-972C5584AD8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043-4767-841F-972C5584AD8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043-4767-841F-972C5584AD8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043-4767-841F-972C5584AD8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ГАДБ'!$A$2</c:f>
              <c:strCache>
                <c:ptCount val="16"/>
                <c:pt idx="0">
                  <c:v>Правительство СК </c:v>
                </c:pt>
                <c:pt idx="1">
                  <c:v>Управление по обеспечению деятельности мировых судей</c:v>
                </c:pt>
                <c:pt idx="2">
                  <c:v>Министерство имущественных отношений</c:v>
                </c:pt>
                <c:pt idx="3">
                  <c:v>Федеральная служба по надзору в сфере природопользования </c:v>
                </c:pt>
                <c:pt idx="4">
                  <c:v>Федеральная служба по труду и занятости </c:v>
                </c:pt>
                <c:pt idx="5">
                  <c:v>УФНС</c:v>
                </c:pt>
                <c:pt idx="6">
                  <c:v>МВД России </c:v>
                </c:pt>
                <c:pt idx="7">
                  <c:v>Дума </c:v>
                </c:pt>
                <c:pt idx="8">
                  <c:v>Администрация </c:v>
                </c:pt>
                <c:pt idx="9">
                  <c:v>Управление имущественных отношений</c:v>
                </c:pt>
                <c:pt idx="10">
                  <c:v>Финансовое управление </c:v>
                </c:pt>
                <c:pt idx="11">
                  <c:v>Управление образования</c:v>
                </c:pt>
                <c:pt idx="12">
                  <c:v>Управление культуры</c:v>
                </c:pt>
                <c:pt idx="13">
                  <c:v>УТСЗН </c:v>
                </c:pt>
                <c:pt idx="14">
                  <c:v>ЖКХ</c:v>
                </c:pt>
                <c:pt idx="15">
                  <c:v>УПРСХ</c:v>
                </c:pt>
              </c:strCache>
            </c:strRef>
          </c:cat>
          <c:val>
            <c:numRef>
              <c:f>'% ГАДБ'!$A$2</c:f>
              <c:numCache>
                <c:formatCode>#,##0.00</c:formatCode>
                <c:ptCount val="16"/>
                <c:pt idx="0">
                  <c:v>339649.52</c:v>
                </c:pt>
                <c:pt idx="1">
                  <c:v>2789322</c:v>
                </c:pt>
                <c:pt idx="2">
                  <c:v>54990000</c:v>
                </c:pt>
                <c:pt idx="3">
                  <c:v>1088010</c:v>
                </c:pt>
                <c:pt idx="4">
                  <c:v>0</c:v>
                </c:pt>
                <c:pt idx="5">
                  <c:v>1016819280</c:v>
                </c:pt>
                <c:pt idx="6">
                  <c:v>0</c:v>
                </c:pt>
                <c:pt idx="7">
                  <c:v>0</c:v>
                </c:pt>
                <c:pt idx="8">
                  <c:v>20538065.809999999</c:v>
                </c:pt>
                <c:pt idx="9">
                  <c:v>50834590</c:v>
                </c:pt>
                <c:pt idx="10">
                  <c:v>769395908.26999998</c:v>
                </c:pt>
                <c:pt idx="11">
                  <c:v>1878871006.03</c:v>
                </c:pt>
                <c:pt idx="12">
                  <c:v>12000680.98</c:v>
                </c:pt>
                <c:pt idx="13">
                  <c:v>704749101.54999995</c:v>
                </c:pt>
                <c:pt idx="14">
                  <c:v>1772151375.46</c:v>
                </c:pt>
                <c:pt idx="15">
                  <c:v>18921551.100000001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043-4767-841F-972C5584A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7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граждан.xlsx]исполн ВД!Сводная таблица3</c:name>
    <c:fmtId val="5"/>
  </c:pivotSource>
  <c:chart>
    <c:title>
      <c:tx>
        <c:strRef>
          <c:f>'исполн ВД'!$A$2</c:f>
          <c:strCache>
            <c:ptCount val="1"/>
            <c:pt idx="0">
              <c:v>Виды доходов бюджета,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1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noFill/>
            <a:round/>
          </a:ln>
          <a:effectLst/>
        </c:spPr>
        <c:marker>
          <c:symbol val="dash"/>
          <c:size val="11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'исполн ВД'!$A$2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'исполн ВД'!$A$2</c:f>
              <c:strCache>
                <c:ptCount val="7"/>
                <c:pt idx="0">
                  <c:v>НДФЛ </c:v>
                </c:pt>
                <c:pt idx="1">
                  <c:v>Акцизы </c:v>
                </c:pt>
                <c:pt idx="2">
                  <c:v> Налоги на
 совокупный
 доход </c:v>
                </c:pt>
                <c:pt idx="3">
                  <c:v>Налоги на
 имущество </c:v>
                </c:pt>
                <c:pt idx="4">
                  <c:v>Государственная
 пошлина </c:v>
                </c:pt>
                <c:pt idx="5">
                  <c:v>Неналоговые
 доходы </c:v>
                </c:pt>
                <c:pt idx="6">
                  <c:v>Безвозмездные
 поступления </c:v>
                </c:pt>
              </c:strCache>
            </c:strRef>
          </c:cat>
          <c:val>
            <c:numRef>
              <c:f>'исполн ВД'!$A$2</c:f>
              <c:numCache>
                <c:formatCode>#,##0.00</c:formatCode>
                <c:ptCount val="7"/>
                <c:pt idx="0">
                  <c:v>626750000</c:v>
                </c:pt>
                <c:pt idx="1">
                  <c:v>50571280</c:v>
                </c:pt>
                <c:pt idx="2">
                  <c:v>173911000</c:v>
                </c:pt>
                <c:pt idx="3">
                  <c:v>142986000</c:v>
                </c:pt>
                <c:pt idx="4">
                  <c:v>22617000</c:v>
                </c:pt>
                <c:pt idx="5">
                  <c:v>137649981.90000001</c:v>
                </c:pt>
                <c:pt idx="6">
                  <c:v>5149003278.8199997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FA-4615-8667-A91031676222}"/>
            </c:ext>
          </c:extLst>
        </c:ser>
        <c:ser>
          <c:idx val="1"/>
          <c:order val="1"/>
          <c:tx>
            <c:strRef>
              <c:f>'исполн ВД'!$A$2</c:f>
              <c:strCache>
                <c:ptCount val="1"/>
                <c:pt idx="0">
                  <c:v>Факт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'исполн ВД'!$A$2</c:f>
              <c:strCache>
                <c:ptCount val="7"/>
                <c:pt idx="0">
                  <c:v>НДФЛ </c:v>
                </c:pt>
                <c:pt idx="1">
                  <c:v>Акцизы </c:v>
                </c:pt>
                <c:pt idx="2">
                  <c:v> Налоги на
 совокупный
 доход </c:v>
                </c:pt>
                <c:pt idx="3">
                  <c:v>Налоги на
 имущество </c:v>
                </c:pt>
                <c:pt idx="4">
                  <c:v>Государственная
 пошлина </c:v>
                </c:pt>
                <c:pt idx="5">
                  <c:v>Неналоговые
 доходы </c:v>
                </c:pt>
                <c:pt idx="6">
                  <c:v>Безвозмездные
 поступления </c:v>
                </c:pt>
              </c:strCache>
            </c:strRef>
          </c:cat>
          <c:val>
            <c:numRef>
              <c:f>'исполн ВД'!$A$2</c:f>
              <c:numCache>
                <c:formatCode>#,##0.00</c:formatCode>
                <c:ptCount val="7"/>
                <c:pt idx="0">
                  <c:v>249711956.74000001</c:v>
                </c:pt>
                <c:pt idx="1">
                  <c:v>22051197.77</c:v>
                </c:pt>
                <c:pt idx="2">
                  <c:v>119193863.67</c:v>
                </c:pt>
                <c:pt idx="3">
                  <c:v>28295883.25</c:v>
                </c:pt>
                <c:pt idx="4">
                  <c:v>8651070.6999999993</c:v>
                </c:pt>
                <c:pt idx="5">
                  <c:v>90538906.810000002</c:v>
                </c:pt>
                <c:pt idx="6">
                  <c:v>1872112790.1600001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FA-4615-8667-A9103167622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68"/>
        <c:overlap val="44"/>
        <c:axId val="488860288"/>
        <c:axId val="488860648"/>
      </c:barChart>
      <c:catAx>
        <c:axId val="4888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88860648"/>
        <c:crosses val="autoZero"/>
        <c:auto val="1"/>
        <c:lblAlgn val="ctr"/>
        <c:lblOffset val="100"/>
        <c:noMultiLvlLbl val="0"/>
      </c:catAx>
      <c:valAx>
        <c:axId val="48886064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48886028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граждан.xlsx]св_исполнение!Сводная таблица1</c:name>
    <c:fmtId val="0"/>
  </c:pivotSource>
  <c:chart>
    <c:title>
      <c:tx>
        <c:strRef>
          <c:f>св_исполнение!$A$2</c:f>
          <c:strCache>
            <c:ptCount val="1"/>
            <c:pt idx="0">
              <c:v>Исполнение,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св_исполнение!$A$2</c:f>
              <c:strCache>
                <c:ptCount val="1"/>
                <c:pt idx="0">
                  <c:v>Доходы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св_исполнение!$A$2</c:f>
              <c:strCache>
                <c:ptCount val="5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</c:strCache>
            </c:strRef>
          </c:cat>
          <c:val>
            <c:numRef>
              <c:f>св_исполнение!$A$2</c:f>
              <c:numCache>
                <c:formatCode>#,##0.00</c:formatCode>
                <c:ptCount val="5"/>
                <c:pt idx="0">
                  <c:v>29804981.73</c:v>
                </c:pt>
                <c:pt idx="1">
                  <c:v>629101137.15999997</c:v>
                </c:pt>
                <c:pt idx="2">
                  <c:v>613668300.72000003</c:v>
                </c:pt>
                <c:pt idx="3">
                  <c:v>490696223.89999998</c:v>
                </c:pt>
                <c:pt idx="4">
                  <c:v>627285034.59000003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4-4BE2-9A38-94D7F3AD0D19}"/>
            </c:ext>
          </c:extLst>
        </c:ser>
        <c:ser>
          <c:idx val="1"/>
          <c:order val="1"/>
          <c:tx>
            <c:strRef>
              <c:f>св_исполнение!$A$2</c:f>
              <c:strCache>
                <c:ptCount val="1"/>
                <c:pt idx="0">
                  <c:v>Расходы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св_исполнение!$A$2</c:f>
              <c:strCache>
                <c:ptCount val="5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</c:strCache>
            </c:strRef>
          </c:cat>
          <c:val>
            <c:numRef>
              <c:f>св_исполнение!$A$2</c:f>
              <c:numCache>
                <c:formatCode>#,##0.00</c:formatCode>
                <c:ptCount val="5"/>
                <c:pt idx="0">
                  <c:v>192464477.08000001</c:v>
                </c:pt>
                <c:pt idx="1">
                  <c:v>371421348.37</c:v>
                </c:pt>
                <c:pt idx="2">
                  <c:v>623880282.42999995</c:v>
                </c:pt>
                <c:pt idx="3">
                  <c:v>482757864.88</c:v>
                </c:pt>
                <c:pt idx="4">
                  <c:v>595536871.07000005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4-4BE2-9A38-94D7F3AD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557240"/>
        <c:axId val="294557632"/>
      </c:lineChart>
      <c:catAx>
        <c:axId val="29455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557632"/>
        <c:crosses val="autoZero"/>
        <c:auto val="1"/>
        <c:lblAlgn val="ctr"/>
        <c:lblOffset val="100"/>
        <c:noMultiLvlLbl val="0"/>
      </c:catAx>
      <c:valAx>
        <c:axId val="294557632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94557240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ВД!Сводная таблица3</c:name>
    <c:fmtId val="8"/>
  </c:pivotSource>
  <c:chart>
    <c:title>
      <c:tx>
        <c:strRef>
          <c:f>'% ВД'!$A$2</c:f>
          <c:strCache>
            <c:ptCount val="1"/>
            <c:pt idx="0">
              <c:v>Доля в объеме доходов,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  <a:alpha val="96000"/>
                </a:sysClr>
              </a:solidFill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ВД'!$A$2</c:f>
              <c:strCache>
                <c:ptCount val="1"/>
                <c:pt idx="0">
                  <c:v>янв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131-4DE0-8BB7-2F96EE831CC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131-4DE0-8BB7-2F96EE831CC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131-4DE0-8BB7-2F96EE831CC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131-4DE0-8BB7-2F96EE831CC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131-4DE0-8BB7-2F96EE831CC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131-4DE0-8BB7-2F96EE831CC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131-4DE0-8BB7-2F96EE831CC6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  <a:alpha val="96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ВД'!$A$2</c:f>
              <c:strCache>
                <c:ptCount val="7"/>
                <c:pt idx="0">
                  <c:v>НДФЛ </c:v>
                </c:pt>
                <c:pt idx="1">
                  <c:v>Акцизы </c:v>
                </c:pt>
                <c:pt idx="2">
                  <c:v>Налоги на совокупный доход </c:v>
                </c:pt>
                <c:pt idx="3">
                  <c:v>Налоги на имущество </c:v>
                </c:pt>
                <c:pt idx="4">
                  <c:v>Государственная пошлина </c:v>
                </c:pt>
                <c:pt idx="5">
                  <c:v>Неналоговые доходы </c:v>
                </c:pt>
                <c:pt idx="6">
                  <c:v>Безвозмездные поступления </c:v>
                </c:pt>
              </c:strCache>
            </c:strRef>
          </c:cat>
          <c:val>
            <c:numRef>
              <c:f>'% ВД'!$A$2</c:f>
              <c:numCache>
                <c:formatCode>#,##0.00</c:formatCode>
                <c:ptCount val="7"/>
                <c:pt idx="0">
                  <c:v>626750000</c:v>
                </c:pt>
                <c:pt idx="1">
                  <c:v>50571280</c:v>
                </c:pt>
                <c:pt idx="2">
                  <c:v>173911000</c:v>
                </c:pt>
                <c:pt idx="3">
                  <c:v>142986000</c:v>
                </c:pt>
                <c:pt idx="4">
                  <c:v>22617000</c:v>
                </c:pt>
                <c:pt idx="5">
                  <c:v>137649981.90000001</c:v>
                </c:pt>
                <c:pt idx="6">
                  <c:v>5149003278.8199997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131-4DE0-8BB7-2F96EE831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51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граждан.xlsx]св_первоначальный!СводнаяТаблица1</c:name>
    <c:fmtId val="3"/>
  </c:pivotSource>
  <c:chart>
    <c:title>
      <c:tx>
        <c:strRef>
          <c:f>св_первоначальный!$A$2</c:f>
          <c:strCache>
            <c:ptCount val="1"/>
            <c:pt idx="0">
              <c:v>Первоначальный бюджет,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non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clip" horzOverflow="clip" vert="horz" wrap="square" lIns="36576" tIns="18288" rIns="36576" bIns="18288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8.7919731187447725E-2"/>
          <c:y val="0.17872162341821141"/>
          <c:w val="0.76142189654015713"/>
          <c:h val="0.7682738508983072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св_первоначальный!$A$2</c:f>
              <c:strCache>
                <c:ptCount val="1"/>
                <c:pt idx="0">
                  <c:v>Дефицит/профицит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C4E-45CF-9BB8-A1304AB0CB8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overflow" horzOverflow="overflow" vert="horz" wrap="non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0-3C4E-45CF-9BB8-A1304AB0C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св_первоначальный!$A$2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св_первоначальный!$A$2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37-4DB5-BFA9-6B4D16C1DF53}"/>
            </c:ext>
          </c:extLst>
        </c:ser>
        <c:ser>
          <c:idx val="1"/>
          <c:order val="1"/>
          <c:tx>
            <c:strRef>
              <c:f>св_первоначальный!$A$2</c:f>
              <c:strCache>
                <c:ptCount val="1"/>
                <c:pt idx="0">
                  <c:v>Расходы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св_первоначальный!$A$2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св_первоначальный!$A$2</c:f>
              <c:numCache>
                <c:formatCode>#,##0.00</c:formatCode>
                <c:ptCount val="1"/>
                <c:pt idx="0">
                  <c:v>3849110669.8699999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37-4DB5-BFA9-6B4D16C1DF53}"/>
            </c:ext>
          </c:extLst>
        </c:ser>
        <c:ser>
          <c:idx val="2"/>
          <c:order val="2"/>
          <c:tx>
            <c:strRef>
              <c:f>св_первоначальный!$A$2</c:f>
              <c:strCache>
                <c:ptCount val="1"/>
                <c:pt idx="0">
                  <c:v>Доходы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св_первоначальный!$A$2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св_первоначальный!$A$2</c:f>
              <c:numCache>
                <c:formatCode>#,##0.00</c:formatCode>
                <c:ptCount val="1"/>
                <c:pt idx="0">
                  <c:v>3849110669.8699999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37-4DB5-BFA9-6B4D16C1DF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0"/>
        <c:axId val="294287712"/>
        <c:axId val="294692688"/>
      </c:barChart>
      <c:catAx>
        <c:axId val="2942877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94692688"/>
        <c:crosses val="autoZero"/>
        <c:auto val="1"/>
        <c:lblAlgn val="ctr"/>
        <c:lblOffset val="100"/>
        <c:noMultiLvlLbl val="0"/>
      </c:catAx>
      <c:valAx>
        <c:axId val="294692688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942877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граждан.xlsx]св_уточненный!СводнаяТаблица1</c:name>
    <c:fmtId val="4"/>
  </c:pivotSource>
  <c:chart>
    <c:title>
      <c:tx>
        <c:strRef>
          <c:f>св_уточненный!$A$2</c:f>
          <c:strCache>
            <c:ptCount val="1"/>
            <c:pt idx="0">
              <c:v>Уточненный бюджет,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dk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rec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1"/>
          <c:showPercent val="0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7749420775119977E-2"/>
          <c:y val="0.17847878721284022"/>
          <c:w val="0.80127777777777776"/>
          <c:h val="0.768588706468981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св_уточненный!$A$2</c:f>
              <c:strCache>
                <c:ptCount val="1"/>
                <c:pt idx="0">
                  <c:v>Дефицит/профицит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6350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св_уточненный!$A$2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св_уточненный!$A$2</c:f>
              <c:numCache>
                <c:formatCode>#,##0.00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0-4785-A437-64F8248C8148}"/>
            </c:ext>
          </c:extLst>
        </c:ser>
        <c:ser>
          <c:idx val="1"/>
          <c:order val="1"/>
          <c:tx>
            <c:strRef>
              <c:f>св_уточненный!$A$2</c:f>
              <c:strCache>
                <c:ptCount val="1"/>
                <c:pt idx="0">
                  <c:v>Расходы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св_уточненный!$A$2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св_уточненный!$A$2</c:f>
              <c:numCache>
                <c:formatCode>#,##0.00</c:formatCode>
                <c:ptCount val="1"/>
                <c:pt idx="0">
                  <c:v>3943073061.1799998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0-4785-A437-64F8248C8148}"/>
            </c:ext>
          </c:extLst>
        </c:ser>
        <c:ser>
          <c:idx val="2"/>
          <c:order val="2"/>
          <c:tx>
            <c:strRef>
              <c:f>св_уточненный!$A$2</c:f>
              <c:strCache>
                <c:ptCount val="1"/>
                <c:pt idx="0">
                  <c:v>Доходы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св_уточненный!$A$2</c:f>
              <c:strCache>
                <c:ptCount val="1"/>
                <c:pt idx="0">
                  <c:v>2026 год</c:v>
                </c:pt>
              </c:strCache>
            </c:strRef>
          </c:cat>
          <c:val>
            <c:numRef>
              <c:f>св_уточненный!$A$2</c:f>
              <c:numCache>
                <c:formatCode>#,##0.00</c:formatCode>
                <c:ptCount val="1"/>
                <c:pt idx="0">
                  <c:v>3943073061.1799998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0-4785-A437-64F8248C814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30"/>
        <c:axId val="294693472"/>
        <c:axId val="294693864"/>
      </c:barChart>
      <c:catAx>
        <c:axId val="294693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94693864"/>
        <c:crosses val="autoZero"/>
        <c:auto val="1"/>
        <c:lblAlgn val="ctr"/>
        <c:lblOffset val="100"/>
        <c:noMultiLvlLbl val="0"/>
      </c:catAx>
      <c:valAx>
        <c:axId val="294693864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9469347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граждан.xlsx]св_исполнение!Сводная таблица1</c:name>
    <c:fmtId val="8"/>
  </c:pivotSource>
  <c:chart>
    <c:title>
      <c:tx>
        <c:strRef>
          <c:f>св_исполнение!$A$2</c:f>
          <c:strCache>
            <c:ptCount val="1"/>
            <c:pt idx="0">
              <c:v>Исполнение,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5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cked"/>
        <c:varyColors val="0"/>
        <c:ser>
          <c:idx val="0"/>
          <c:order val="0"/>
          <c:tx>
            <c:strRef>
              <c:f>св_исполнение!$A$2</c:f>
              <c:strCache>
                <c:ptCount val="1"/>
                <c:pt idx="0">
                  <c:v>Доходы  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св_исполнение!$A$2</c:f>
              <c:strCache>
                <c:ptCount val="5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</c:strCache>
            </c:strRef>
          </c:cat>
          <c:val>
            <c:numRef>
              <c:f>св_исполнение!$A$2</c:f>
              <c:numCache>
                <c:formatCode>#,##0.00</c:formatCode>
                <c:ptCount val="5"/>
                <c:pt idx="0">
                  <c:v>29804981.73</c:v>
                </c:pt>
                <c:pt idx="1">
                  <c:v>629101137.15999997</c:v>
                </c:pt>
                <c:pt idx="2">
                  <c:v>613668300.72000003</c:v>
                </c:pt>
                <c:pt idx="3">
                  <c:v>490696223.89999998</c:v>
                </c:pt>
                <c:pt idx="4">
                  <c:v>627285034.59000003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9-4295-8D06-B317CDE8207F}"/>
            </c:ext>
          </c:extLst>
        </c:ser>
        <c:ser>
          <c:idx val="1"/>
          <c:order val="1"/>
          <c:tx>
            <c:strRef>
              <c:f>св_исполнение!$A$2</c:f>
              <c:strCache>
                <c:ptCount val="1"/>
                <c:pt idx="0">
                  <c:v>Расходы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св_исполнение!$A$2</c:f>
              <c:strCache>
                <c:ptCount val="5"/>
                <c:pt idx="0">
                  <c:v>янв</c:v>
                </c:pt>
                <c:pt idx="1">
                  <c:v>фев</c:v>
                </c:pt>
                <c:pt idx="2">
                  <c:v>мар</c:v>
                </c:pt>
                <c:pt idx="3">
                  <c:v>апр</c:v>
                </c:pt>
                <c:pt idx="4">
                  <c:v>май</c:v>
                </c:pt>
              </c:strCache>
            </c:strRef>
          </c:cat>
          <c:val>
            <c:numRef>
              <c:f>св_исполнение!$A$2</c:f>
              <c:numCache>
                <c:formatCode>#,##0.00</c:formatCode>
                <c:ptCount val="5"/>
                <c:pt idx="0">
                  <c:v>192464477.08000001</c:v>
                </c:pt>
                <c:pt idx="1">
                  <c:v>371421348.37</c:v>
                </c:pt>
                <c:pt idx="2">
                  <c:v>623880282.42999995</c:v>
                </c:pt>
                <c:pt idx="3">
                  <c:v>482757864.88</c:v>
                </c:pt>
                <c:pt idx="4">
                  <c:v>595536871.07000005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9-4295-8D06-B317CDE82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4286928"/>
        <c:axId val="294286536"/>
      </c:lineChart>
      <c:catAx>
        <c:axId val="29428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294286536"/>
        <c:crosses val="autoZero"/>
        <c:auto val="1"/>
        <c:lblAlgn val="ctr"/>
        <c:lblOffset val="100"/>
        <c:noMultiLvlLbl val="0"/>
      </c:catAx>
      <c:valAx>
        <c:axId val="294286536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9428692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 ГРБС!Сводная таблица1</c:name>
    <c:fmtId val="2"/>
  </c:pivotSource>
  <c:chart>
    <c:title>
      <c:tx>
        <c:strRef>
          <c:f>'исп ГРБС'!$A$2</c:f>
          <c:strCache>
            <c:ptCount val="1"/>
            <c:pt idx="0">
              <c:v>Главные распорядители,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ln w="28575" cap="rnd">
            <a:noFill/>
            <a:round/>
          </a:ln>
          <a:effectLst/>
        </c:spPr>
        <c:marker>
          <c:symbol val="dash"/>
          <c:size val="16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9.7212366201138434E-2"/>
          <c:y val="1.7655158100415846E-2"/>
          <c:w val="0.79443445340937324"/>
          <c:h val="0.756482585289182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'исп ГРБС'!$A$2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ГРБС'!$A$2</c:f>
              <c:strCache>
                <c:ptCount val="10"/>
                <c:pt idx="0">
                  <c:v>Дума </c:v>
                </c:pt>
                <c:pt idx="1">
                  <c:v>Администрация </c:v>
                </c:pt>
                <c:pt idx="2">
                  <c:v>Управление
имущественных
 отношений</c:v>
                </c:pt>
                <c:pt idx="3">
                  <c:v>Финансовое 
управление </c:v>
                </c:pt>
                <c:pt idx="4">
                  <c:v>Управление
 образования </c:v>
                </c:pt>
                <c:pt idx="5">
                  <c:v>КСП </c:v>
                </c:pt>
                <c:pt idx="6">
                  <c:v>УТСЗН </c:v>
                </c:pt>
                <c:pt idx="7">
                  <c:v>ЖКХ </c:v>
                </c:pt>
                <c:pt idx="8">
                  <c:v>УПРСХ </c:v>
                </c:pt>
                <c:pt idx="9">
                  <c:v>Управление
культуры </c:v>
                </c:pt>
              </c:strCache>
            </c:strRef>
          </c:cat>
          <c:val>
            <c:numRef>
              <c:f>'исп ГРБС'!$A$2</c:f>
              <c:numCache>
                <c:formatCode>#,##0.00</c:formatCode>
                <c:ptCount val="10"/>
                <c:pt idx="0">
                  <c:v>7654581.9400000004</c:v>
                </c:pt>
                <c:pt idx="1">
                  <c:v>306410429.64999998</c:v>
                </c:pt>
                <c:pt idx="2">
                  <c:v>22088197.800000001</c:v>
                </c:pt>
                <c:pt idx="3">
                  <c:v>122036242.14</c:v>
                </c:pt>
                <c:pt idx="4">
                  <c:v>2993637294.2399998</c:v>
                </c:pt>
                <c:pt idx="5">
                  <c:v>5967354.8700000001</c:v>
                </c:pt>
                <c:pt idx="6">
                  <c:v>706904347.70000005</c:v>
                </c:pt>
                <c:pt idx="7">
                  <c:v>2237065753.8699999</c:v>
                </c:pt>
                <c:pt idx="8">
                  <c:v>86683792.650000006</c:v>
                </c:pt>
                <c:pt idx="9">
                  <c:v>230994139.18000001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AC-4464-86E7-6ECB04050B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96544712"/>
        <c:axId val="524180384"/>
      </c:barChart>
      <c:lineChart>
        <c:grouping val="standard"/>
        <c:varyColors val="0"/>
        <c:ser>
          <c:idx val="1"/>
          <c:order val="1"/>
          <c:tx>
            <c:strRef>
              <c:f>'исп ГРБС'!$A$2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6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ГРБС'!$A$2</c:f>
              <c:strCache>
                <c:ptCount val="10"/>
                <c:pt idx="0">
                  <c:v>Дума </c:v>
                </c:pt>
                <c:pt idx="1">
                  <c:v>Администрация </c:v>
                </c:pt>
                <c:pt idx="2">
                  <c:v>Управление
имущественных
 отношений</c:v>
                </c:pt>
                <c:pt idx="3">
                  <c:v>Финансовое 
управление </c:v>
                </c:pt>
                <c:pt idx="4">
                  <c:v>Управление
 образования </c:v>
                </c:pt>
                <c:pt idx="5">
                  <c:v>КСП </c:v>
                </c:pt>
                <c:pt idx="6">
                  <c:v>УТСЗН </c:v>
                </c:pt>
                <c:pt idx="7">
                  <c:v>ЖКХ </c:v>
                </c:pt>
                <c:pt idx="8">
                  <c:v>УПРСХ </c:v>
                </c:pt>
                <c:pt idx="9">
                  <c:v>Управление
культуры </c:v>
                </c:pt>
              </c:strCache>
            </c:strRef>
          </c:cat>
          <c:val>
            <c:numRef>
              <c:f>'исп ГРБС'!$A$2</c:f>
              <c:numCache>
                <c:formatCode>#,##0.00</c:formatCode>
                <c:ptCount val="10"/>
                <c:pt idx="0">
                  <c:v>2826279.24</c:v>
                </c:pt>
                <c:pt idx="1">
                  <c:v>106592255.23999999</c:v>
                </c:pt>
                <c:pt idx="2">
                  <c:v>7837504.6399999997</c:v>
                </c:pt>
                <c:pt idx="3">
                  <c:v>25086601.350000001</c:v>
                </c:pt>
                <c:pt idx="4">
                  <c:v>1107303586.3</c:v>
                </c:pt>
                <c:pt idx="5">
                  <c:v>2110233.83</c:v>
                </c:pt>
                <c:pt idx="6">
                  <c:v>365799091.27999997</c:v>
                </c:pt>
                <c:pt idx="7">
                  <c:v>538832501.75</c:v>
                </c:pt>
                <c:pt idx="8">
                  <c:v>25756564.640000001</c:v>
                </c:pt>
                <c:pt idx="9">
                  <c:v>83916225.560000002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C-4464-86E7-6ECB04050B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96544712"/>
        <c:axId val="524180384"/>
      </c:lineChart>
      <c:catAx>
        <c:axId val="29654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524180384"/>
        <c:crosses val="autoZero"/>
        <c:auto val="1"/>
        <c:lblAlgn val="ctr"/>
        <c:lblOffset val="100"/>
        <c:noMultiLvlLbl val="0"/>
      </c:catAx>
      <c:valAx>
        <c:axId val="5241803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296544712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граждан.xlsx]% ГРБС!Сводная таблица1</c:name>
    <c:fmtId val="0"/>
  </c:pivotSource>
  <c:chart>
    <c:title>
      <c:tx>
        <c:strRef>
          <c:f>'% ГРБС'!$A$3</c:f>
          <c:strCache>
            <c:ptCount val="1"/>
            <c:pt idx="0">
              <c:v>Доля в объеме бюджета, %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7.1658903618774632E-3"/>
              <c:y val="4.780114722753346E-2"/>
            </c:manualLayout>
          </c:layout>
          <c:dLblPos val="bestFit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solidFill>
              <a:sysClr val="window" lastClr="FFFFFF"/>
            </a:solidFill>
            <a:ln>
              <a:solidFill>
                <a:sysClr val="windowText" lastClr="000000">
                  <a:lumMod val="25000"/>
                  <a:lumOff val="75000"/>
                </a:sysClr>
              </a:solidFill>
            </a:ln>
            <a:effectLst/>
          </c:spPr>
          <c:txPr>
            <a:bodyPr rot="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separator> </c:separator>
          <c:extLst>
            <c:ext xmlns:c15="http://schemas.microsoft.com/office/drawing/2012/chart" uri="{CE6537A1-D6FC-4f65-9D91-7224C49458BB}">
              <c15:spPr xmlns:c15="http://schemas.microsoft.com/office/drawing/2012/chart">
                <a:prstGeom prst="wedgeRectCallout">
                  <a:avLst/>
                </a:prstGeom>
                <a:noFill/>
                <a:ln>
                  <a:noFill/>
                </a:ln>
              </c15:spPr>
            </c:ext>
          </c:extLst>
        </c:dLbl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'% ГРБС'!$A$3</c:f>
              <c:strCache>
                <c:ptCount val="1"/>
                <c:pt idx="0">
                  <c:v>Январь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28-43FE-A941-6FF530532B2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28-43FE-A941-6FF530532B2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28-43FE-A941-6FF530532B2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28-43FE-A941-6FF530532B2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28-43FE-A941-6FF530532B2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28-43FE-A941-6FF530532B2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28-43FE-A941-6FF530532B2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28-43FE-A941-6FF530532B2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28-43FE-A941-6FF530532B2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728-43FE-A941-6FF530532B25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'% ГРБС'!$A$3</c:f>
              <c:strCache>
                <c:ptCount val="10"/>
                <c:pt idx="0">
                  <c:v>Дума </c:v>
                </c:pt>
                <c:pt idx="1">
                  <c:v>Администрация </c:v>
                </c:pt>
                <c:pt idx="2">
                  <c:v>Куми </c:v>
                </c:pt>
                <c:pt idx="3">
                  <c:v>Финуправление </c:v>
                </c:pt>
                <c:pt idx="4">
                  <c:v>Образование </c:v>
                </c:pt>
                <c:pt idx="5">
                  <c:v>КСП </c:v>
                </c:pt>
                <c:pt idx="6">
                  <c:v>УТСЗН </c:v>
                </c:pt>
                <c:pt idx="7">
                  <c:v>ЖКХ </c:v>
                </c:pt>
                <c:pt idx="8">
                  <c:v>УПРСХ </c:v>
                </c:pt>
                <c:pt idx="9">
                  <c:v>Культура </c:v>
                </c:pt>
              </c:strCache>
            </c:strRef>
          </c:cat>
          <c:val>
            <c:numRef>
              <c:f>'% ГРБС'!$A$3</c:f>
              <c:numCache>
                <c:formatCode>General</c:formatCode>
                <c:ptCount val="10"/>
                <c:pt idx="0">
                  <c:v>7654581.9400000004</c:v>
                </c:pt>
                <c:pt idx="1">
                  <c:v>306410429.64999998</c:v>
                </c:pt>
                <c:pt idx="2">
                  <c:v>22088197.800000001</c:v>
                </c:pt>
                <c:pt idx="3">
                  <c:v>122036242.14</c:v>
                </c:pt>
                <c:pt idx="4">
                  <c:v>2993637294.2399998</c:v>
                </c:pt>
                <c:pt idx="5">
                  <c:v>5967354.8700000001</c:v>
                </c:pt>
                <c:pt idx="6">
                  <c:v>706904347.70000005</c:v>
                </c:pt>
                <c:pt idx="7">
                  <c:v>2237065753.8699999</c:v>
                </c:pt>
                <c:pt idx="8">
                  <c:v>86683792.650000006</c:v>
                </c:pt>
                <c:pt idx="9">
                  <c:v>230994139.18000001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7-43B0-93AA-0E805A15F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2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[ДАШБОРД Бюджет Георгиевского муниципального округа для граждан.xlsx]исп разделы!Сводная таблица1</c:name>
    <c:fmtId val="0"/>
  </c:pivotSource>
  <c:chart>
    <c:title>
      <c:tx>
        <c:strRef>
          <c:f>'исп разделы'!$A$3</c:f>
          <c:strCache>
            <c:ptCount val="1"/>
            <c:pt idx="0">
              <c:v>Разделы, млн. руб.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noFill/>
            <a:round/>
          </a:ln>
          <a:effectLst/>
        </c:spPr>
        <c:marker>
          <c:symbol val="dash"/>
          <c:size val="18"/>
          <c:spPr>
            <a:solidFill>
              <a:schemeClr val="accent2"/>
            </a:solidFill>
            <a:ln w="9525">
              <a:noFill/>
            </a:ln>
            <a:effectLst/>
          </c:spPr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noFill/>
            <a:round/>
          </a:ln>
          <a:effectLst/>
        </c:spPr>
        <c:marker>
          <c:symbol val="dash"/>
          <c:size val="17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'исп разделы'!$A$3</c:f>
              <c:strCache>
                <c:ptCount val="1"/>
                <c:pt idx="0">
                  <c:v>План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разделы'!$A$3</c:f>
              <c:strCache>
                <c:ptCount val="11"/>
                <c:pt idx="0">
                  <c:v>Общегосударственные 
вопросы </c:v>
                </c:pt>
                <c:pt idx="1">
                  <c:v>Национальная
оборона </c:v>
                </c:pt>
                <c:pt idx="2">
                  <c:v>Национальная
безопасность</c:v>
                </c:pt>
                <c:pt idx="3">
                  <c:v>Национальная
 экономика </c:v>
                </c:pt>
                <c:pt idx="4">
                  <c:v>Жилищно-
коммунальное
 хозяйство </c:v>
                </c:pt>
                <c:pt idx="5">
                  <c:v>Охрана 
окружающей
 среды </c:v>
                </c:pt>
                <c:pt idx="6">
                  <c:v>Образование </c:v>
                </c:pt>
                <c:pt idx="7">
                  <c:v>Культура, 
кинематография </c:v>
                </c:pt>
                <c:pt idx="8">
                  <c:v>Социальная
 политика </c:v>
                </c:pt>
                <c:pt idx="9">
                  <c:v>Физическая
 культура
 и спорт </c:v>
                </c:pt>
                <c:pt idx="10">
                  <c:v>Обслуживание
 муниципального
 долга</c:v>
                </c:pt>
              </c:strCache>
            </c:strRef>
          </c:cat>
          <c:val>
            <c:numRef>
              <c:f>'исп разделы'!$A$3</c:f>
              <c:numCache>
                <c:formatCode>#,##0.00</c:formatCode>
                <c:ptCount val="11"/>
                <c:pt idx="0">
                  <c:v>414865050.10000002</c:v>
                </c:pt>
                <c:pt idx="1">
                  <c:v>5345400</c:v>
                </c:pt>
                <c:pt idx="2">
                  <c:v>40813950.270000003</c:v>
                </c:pt>
                <c:pt idx="3">
                  <c:v>419184322.89999998</c:v>
                </c:pt>
                <c:pt idx="4">
                  <c:v>1587253999.9200001</c:v>
                </c:pt>
                <c:pt idx="5">
                  <c:v>0</c:v>
                </c:pt>
                <c:pt idx="6">
                  <c:v>3002083908.7399998</c:v>
                </c:pt>
                <c:pt idx="7">
                  <c:v>167760625.24000001</c:v>
                </c:pt>
                <c:pt idx="8">
                  <c:v>1028890396.5</c:v>
                </c:pt>
                <c:pt idx="9">
                  <c:v>47150237.350000001</c:v>
                </c:pt>
                <c:pt idx="10">
                  <c:v>6094243.0199999996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0B-415D-861D-A06AD8058E4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42324208"/>
        <c:axId val="542322408"/>
      </c:barChart>
      <c:lineChart>
        <c:grouping val="standard"/>
        <c:varyColors val="0"/>
        <c:ser>
          <c:idx val="1"/>
          <c:order val="1"/>
          <c:tx>
            <c:strRef>
              <c:f>'исп разделы'!$A$3</c:f>
              <c:strCache>
                <c:ptCount val="1"/>
                <c:pt idx="0">
                  <c:v>Факт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18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8"/>
            <c:marker>
              <c:symbol val="dash"/>
              <c:size val="1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2A2D-4306-ADB3-0A02B718D8AF}"/>
              </c:ext>
            </c:extLst>
          </c:dPt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'исп разделы'!$A$3</c:f>
              <c:strCache>
                <c:ptCount val="11"/>
                <c:pt idx="0">
                  <c:v>Общегосударственные 
вопросы </c:v>
                </c:pt>
                <c:pt idx="1">
                  <c:v>Национальная
оборона </c:v>
                </c:pt>
                <c:pt idx="2">
                  <c:v>Национальная
безопасность</c:v>
                </c:pt>
                <c:pt idx="3">
                  <c:v>Национальная
 экономика </c:v>
                </c:pt>
                <c:pt idx="4">
                  <c:v>Жилищно-
коммунальное
 хозяйство </c:v>
                </c:pt>
                <c:pt idx="5">
                  <c:v>Охрана 
окружающей
 среды </c:v>
                </c:pt>
                <c:pt idx="6">
                  <c:v>Образование </c:v>
                </c:pt>
                <c:pt idx="7">
                  <c:v>Культура, 
кинематография </c:v>
                </c:pt>
                <c:pt idx="8">
                  <c:v>Социальная
 политика </c:v>
                </c:pt>
                <c:pt idx="9">
                  <c:v>Физическая
 культура
 и спорт </c:v>
                </c:pt>
                <c:pt idx="10">
                  <c:v>Обслуживание
 муниципального
 долга</c:v>
                </c:pt>
              </c:strCache>
            </c:strRef>
          </c:cat>
          <c:val>
            <c:numRef>
              <c:f>'исп разделы'!$A$3</c:f>
              <c:numCache>
                <c:formatCode>General</c:formatCode>
                <c:ptCount val="11"/>
                <c:pt idx="0">
                  <c:v>133453953.70999999</c:v>
                </c:pt>
                <c:pt idx="1">
                  <c:v>1809451.87</c:v>
                </c:pt>
                <c:pt idx="2">
                  <c:v>13146443.65</c:v>
                </c:pt>
                <c:pt idx="3">
                  <c:v>124715134.3</c:v>
                </c:pt>
                <c:pt idx="4">
                  <c:v>351233032.47000003</c:v>
                </c:pt>
                <c:pt idx="5">
                  <c:v>0</c:v>
                </c:pt>
                <c:pt idx="6">
                  <c:v>1103602063.76</c:v>
                </c:pt>
                <c:pt idx="7">
                  <c:v>58186690.530000001</c:v>
                </c:pt>
                <c:pt idx="8">
                  <c:v>464890439.81999999</c:v>
                </c:pt>
                <c:pt idx="9">
                  <c:v>15023633.720000001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80B-415D-861D-A06AD8058E4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42324208"/>
        <c:axId val="542322408"/>
      </c:lineChart>
      <c:catAx>
        <c:axId val="54232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542322408"/>
        <c:crosses val="autoZero"/>
        <c:auto val="1"/>
        <c:lblAlgn val="ctr"/>
        <c:lblOffset val="100"/>
        <c:tickLblSkip val="1"/>
        <c:noMultiLvlLbl val="0"/>
      </c:catAx>
      <c:valAx>
        <c:axId val="54232240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542324208"/>
        <c:crosses val="autoZero"/>
        <c:crossBetween val="between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110490</xdr:rowOff>
    </xdr:from>
    <xdr:to>
      <xdr:col>11</xdr:col>
      <xdr:colOff>510988</xdr:colOff>
      <xdr:row>22</xdr:row>
      <xdr:rowOff>110490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</xdr:colOff>
      <xdr:row>9</xdr:row>
      <xdr:rowOff>91440</xdr:rowOff>
    </xdr:from>
    <xdr:to>
      <xdr:col>1</xdr:col>
      <xdr:colOff>621703</xdr:colOff>
      <xdr:row>23</xdr:row>
      <xdr:rowOff>1681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Наименование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Наименование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" y="1705087"/>
              <a:ext cx="1828352" cy="24203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7</xdr:row>
      <xdr:rowOff>140970</xdr:rowOff>
    </xdr:from>
    <xdr:to>
      <xdr:col>3</xdr:col>
      <xdr:colOff>93345</xdr:colOff>
      <xdr:row>24</xdr:row>
      <xdr:rowOff>106680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1531620</xdr:colOff>
      <xdr:row>2</xdr:row>
      <xdr:rowOff>121920</xdr:rowOff>
    </xdr:from>
    <xdr:to>
      <xdr:col>3</xdr:col>
      <xdr:colOff>348615</xdr:colOff>
      <xdr:row>21</xdr:row>
      <xdr:rowOff>165735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FA115EF-3BB2-E233-D86E-A9FCD228D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81915</xdr:colOff>
      <xdr:row>13</xdr:row>
      <xdr:rowOff>1</xdr:rowOff>
    </xdr:from>
    <xdr:to>
      <xdr:col>0</xdr:col>
      <xdr:colOff>1910715</xdr:colOff>
      <xdr:row>21</xdr:row>
      <xdr:rowOff>144781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Годы (Даты) 4">
              <a:extLst>
                <a:ext uri="{FF2B5EF4-FFF2-40B4-BE49-F238E27FC236}">
                  <a16:creationId xmlns:a16="http://schemas.microsoft.com/office/drawing/2014/main" id="{754A3A7E-90A2-F3F8-8E5A-D36600B95C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ы)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1915" y="2377441"/>
              <a:ext cx="1828800" cy="16078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1710690</xdr:colOff>
      <xdr:row>5</xdr:row>
      <xdr:rowOff>11430</xdr:rowOff>
    </xdr:from>
    <xdr:to>
      <xdr:col>1</xdr:col>
      <xdr:colOff>845820</xdr:colOff>
      <xdr:row>22</xdr:row>
      <xdr:rowOff>60960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8B89E780-B496-FAE0-1CE8-60CBADD98E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14400</xdr:colOff>
      <xdr:row>2</xdr:row>
      <xdr:rowOff>-1</xdr:rowOff>
    </xdr:from>
    <xdr:to>
      <xdr:col>25</xdr:col>
      <xdr:colOff>0</xdr:colOff>
      <xdr:row>27</xdr:row>
      <xdr:rowOff>179999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566760</xdr:colOff>
      <xdr:row>2</xdr:row>
      <xdr:rowOff>2837</xdr:rowOff>
    </xdr:from>
    <xdr:to>
      <xdr:col>33</xdr:col>
      <xdr:colOff>0</xdr:colOff>
      <xdr:row>28</xdr:row>
      <xdr:rowOff>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569572</xdr:colOff>
      <xdr:row>29</xdr:row>
      <xdr:rowOff>174170</xdr:rowOff>
    </xdr:from>
    <xdr:to>
      <xdr:col>24</xdr:col>
      <xdr:colOff>555172</xdr:colOff>
      <xdr:row>55</xdr:row>
      <xdr:rowOff>169113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290400</xdr:colOff>
      <xdr:row>38</xdr:row>
      <xdr:rowOff>9928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Годы (Дата) 4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а) 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551714"/>
              <a:ext cx="900000" cy="149038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24</xdr:col>
      <xdr:colOff>566760</xdr:colOff>
      <xdr:row>30</xdr:row>
      <xdr:rowOff>-1</xdr:rowOff>
    </xdr:from>
    <xdr:to>
      <xdr:col>33</xdr:col>
      <xdr:colOff>0</xdr:colOff>
      <xdr:row>55</xdr:row>
      <xdr:rowOff>179999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14400</xdr:colOff>
      <xdr:row>58</xdr:row>
      <xdr:rowOff>0</xdr:rowOff>
    </xdr:from>
    <xdr:to>
      <xdr:col>25</xdr:col>
      <xdr:colOff>0</xdr:colOff>
      <xdr:row>83</xdr:row>
      <xdr:rowOff>180043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CE35AC-3E23-450C-A201-E6C3C5819F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289050</xdr:colOff>
      <xdr:row>66</xdr:row>
      <xdr:rowOff>9927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Годы (Даты) 3">
              <a:extLst>
                <a:ext uri="{FF2B5EF4-FFF2-40B4-BE49-F238E27FC236}">
                  <a16:creationId xmlns:a16="http://schemas.microsoft.com/office/drawing/2014/main" id="{2AF0D38F-5E13-45CE-9DE5-D7BDBA0FCD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ы)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0733314"/>
              <a:ext cx="898650" cy="149038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24</xdr:col>
      <xdr:colOff>566760</xdr:colOff>
      <xdr:row>58</xdr:row>
      <xdr:rowOff>0</xdr:rowOff>
    </xdr:from>
    <xdr:to>
      <xdr:col>33</xdr:col>
      <xdr:colOff>0</xdr:colOff>
      <xdr:row>83</xdr:row>
      <xdr:rowOff>180000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DA06E980-58D8-4F34-9699-8A5C7F223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14400</xdr:colOff>
      <xdr:row>86</xdr:row>
      <xdr:rowOff>21772</xdr:rowOff>
    </xdr:from>
    <xdr:to>
      <xdr:col>25</xdr:col>
      <xdr:colOff>0</xdr:colOff>
      <xdr:row>112</xdr:row>
      <xdr:rowOff>16757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A331A99-83FC-42C4-A57E-EA70707DC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521040</xdr:colOff>
      <xdr:row>86</xdr:row>
      <xdr:rowOff>48739</xdr:rowOff>
    </xdr:from>
    <xdr:to>
      <xdr:col>32</xdr:col>
      <xdr:colOff>396240</xdr:colOff>
      <xdr:row>112</xdr:row>
      <xdr:rowOff>45859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1BFC08F0-7CD5-449D-BAB5-D9B367EC13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86</xdr:row>
      <xdr:rowOff>30480</xdr:rowOff>
    </xdr:from>
    <xdr:to>
      <xdr:col>1</xdr:col>
      <xdr:colOff>289050</xdr:colOff>
      <xdr:row>95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Годы (Даты) 5">
              <a:extLst>
                <a:ext uri="{FF2B5EF4-FFF2-40B4-BE49-F238E27FC236}">
                  <a16:creationId xmlns:a16="http://schemas.microsoft.com/office/drawing/2014/main" id="{AA37B512-6B29-42B6-87F0-CB8D95AC39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ы)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15945394"/>
              <a:ext cx="898650" cy="16350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0</xdr:colOff>
      <xdr:row>2</xdr:row>
      <xdr:rowOff>2970</xdr:rowOff>
    </xdr:from>
    <xdr:to>
      <xdr:col>1</xdr:col>
      <xdr:colOff>290400</xdr:colOff>
      <xdr:row>13</xdr:row>
      <xdr:rowOff>43290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Годы (Дата) 1">
              <a:extLst>
                <a:ext uri="{FF2B5EF4-FFF2-40B4-BE49-F238E27FC236}">
                  <a16:creationId xmlns:a16="http://schemas.microsoft.com/office/drawing/2014/main" id="{00000000-0008-0000-0F00-0000030000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а)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73084"/>
              <a:ext cx="900000" cy="20759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142874</xdr:rowOff>
    </xdr:from>
    <xdr:to>
      <xdr:col>4</xdr:col>
      <xdr:colOff>1150620</xdr:colOff>
      <xdr:row>39</xdr:row>
      <xdr:rowOff>160019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CBB3835-B6B2-A42F-8A49-424395300B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990600</xdr:colOff>
      <xdr:row>3</xdr:row>
      <xdr:rowOff>53341</xdr:rowOff>
    </xdr:from>
    <xdr:to>
      <xdr:col>4</xdr:col>
      <xdr:colOff>2819400</xdr:colOff>
      <xdr:row>11</xdr:row>
      <xdr:rowOff>121921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Годы (Дата) 5">
              <a:extLst>
                <a:ext uri="{FF2B5EF4-FFF2-40B4-BE49-F238E27FC236}">
                  <a16:creationId xmlns:a16="http://schemas.microsoft.com/office/drawing/2014/main" id="{68F8647D-A31F-46DE-8D09-B20210A440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а) 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99714" y="608512"/>
              <a:ext cx="1828800" cy="154903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2080259</xdr:colOff>
      <xdr:row>5</xdr:row>
      <xdr:rowOff>150494</xdr:rowOff>
    </xdr:from>
    <xdr:to>
      <xdr:col>2</xdr:col>
      <xdr:colOff>563880</xdr:colOff>
      <xdr:row>23</xdr:row>
      <xdr:rowOff>129539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999C737-CF21-4EA5-AF26-D83D5D3094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320040</xdr:colOff>
      <xdr:row>9</xdr:row>
      <xdr:rowOff>89535</xdr:rowOff>
    </xdr:from>
    <xdr:to>
      <xdr:col>4</xdr:col>
      <xdr:colOff>1558290</xdr:colOff>
      <xdr:row>23</xdr:row>
      <xdr:rowOff>165735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CE750095-A9C5-464C-333A-D7EECF55A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800100</xdr:colOff>
      <xdr:row>1</xdr:row>
      <xdr:rowOff>7621</xdr:rowOff>
    </xdr:from>
    <xdr:to>
      <xdr:col>4</xdr:col>
      <xdr:colOff>1623060</xdr:colOff>
      <xdr:row>9</xdr:row>
      <xdr:rowOff>53341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Годы (Дата) 7">
              <a:extLst>
                <a:ext uri="{FF2B5EF4-FFF2-40B4-BE49-F238E27FC236}">
                  <a16:creationId xmlns:a16="http://schemas.microsoft.com/office/drawing/2014/main" id="{5FCC66D8-EA2C-49E2-AA1A-8C75203CD4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а) 7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8880" y="190501"/>
              <a:ext cx="822960" cy="15087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1371600</xdr:colOff>
      <xdr:row>8</xdr:row>
      <xdr:rowOff>5715</xdr:rowOff>
    </xdr:from>
    <xdr:to>
      <xdr:col>4</xdr:col>
      <xdr:colOff>2076450</xdr:colOff>
      <xdr:row>22</xdr:row>
      <xdr:rowOff>81915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71BB686-8A7D-4831-973A-D65D42351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236218</xdr:colOff>
      <xdr:row>1</xdr:row>
      <xdr:rowOff>178797</xdr:rowOff>
    </xdr:from>
    <xdr:to>
      <xdr:col>19</xdr:col>
      <xdr:colOff>609599</xdr:colOff>
      <xdr:row>25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2696940-74A2-4841-A16E-9DFDC14749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281850</xdr:colOff>
      <xdr:row>10</xdr:row>
      <xdr:rowOff>85998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Годы (Дата) 6">
              <a:extLst>
                <a:ext uri="{FF2B5EF4-FFF2-40B4-BE49-F238E27FC236}">
                  <a16:creationId xmlns:a16="http://schemas.microsoft.com/office/drawing/2014/main" id="{779B6EAF-368C-49FC-B086-062EFD332BA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а) 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70114"/>
              <a:ext cx="891450" cy="15664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19</xdr:col>
      <xdr:colOff>608142</xdr:colOff>
      <xdr:row>1</xdr:row>
      <xdr:rowOff>174172</xdr:rowOff>
    </xdr:from>
    <xdr:to>
      <xdr:col>29</xdr:col>
      <xdr:colOff>598713</xdr:colOff>
      <xdr:row>25</xdr:row>
      <xdr:rowOff>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DC21DED2-085C-4C8E-9232-940B89251D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272143</xdr:colOff>
      <xdr:row>27</xdr:row>
      <xdr:rowOff>10886</xdr:rowOff>
    </xdr:from>
    <xdr:to>
      <xdr:col>20</xdr:col>
      <xdr:colOff>36943</xdr:colOff>
      <xdr:row>50</xdr:row>
      <xdr:rowOff>21772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6686CD91-4E46-467C-B9E8-9C3C67149F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32656</xdr:colOff>
      <xdr:row>27</xdr:row>
      <xdr:rowOff>10885</xdr:rowOff>
    </xdr:from>
    <xdr:to>
      <xdr:col>29</xdr:col>
      <xdr:colOff>609599</xdr:colOff>
      <xdr:row>50</xdr:row>
      <xdr:rowOff>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505FE18E-0A2C-4EB5-9847-0D35E3A90F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27</xdr:row>
      <xdr:rowOff>21772</xdr:rowOff>
    </xdr:from>
    <xdr:to>
      <xdr:col>1</xdr:col>
      <xdr:colOff>281850</xdr:colOff>
      <xdr:row>35</xdr:row>
      <xdr:rowOff>50075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Годы (Дата) 8">
              <a:extLst>
                <a:ext uri="{FF2B5EF4-FFF2-40B4-BE49-F238E27FC236}">
                  <a16:creationId xmlns:a16="http://schemas.microsoft.com/office/drawing/2014/main" id="{A1A97EAC-96BF-4658-A82B-71788DE214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а) 8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018315"/>
              <a:ext cx="891450" cy="150876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950259</xdr:colOff>
      <xdr:row>8</xdr:row>
      <xdr:rowOff>2914</xdr:rowOff>
    </xdr:from>
    <xdr:to>
      <xdr:col>6</xdr:col>
      <xdr:colOff>600636</xdr:colOff>
      <xdr:row>23</xdr:row>
      <xdr:rowOff>2914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30480</xdr:colOff>
      <xdr:row>9</xdr:row>
      <xdr:rowOff>91440</xdr:rowOff>
    </xdr:from>
    <xdr:to>
      <xdr:col>1</xdr:col>
      <xdr:colOff>621703</xdr:colOff>
      <xdr:row>23</xdr:row>
      <xdr:rowOff>1681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Наименование 1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Наименование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480" y="1705087"/>
              <a:ext cx="1828352" cy="242035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205740</xdr:colOff>
      <xdr:row>0</xdr:row>
      <xdr:rowOff>118110</xdr:rowOff>
    </xdr:from>
    <xdr:to>
      <xdr:col>8</xdr:col>
      <xdr:colOff>548640</xdr:colOff>
      <xdr:row>13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83820</xdr:colOff>
      <xdr:row>20</xdr:row>
      <xdr:rowOff>152401</xdr:rowOff>
    </xdr:from>
    <xdr:to>
      <xdr:col>1</xdr:col>
      <xdr:colOff>472440</xdr:colOff>
      <xdr:row>27</xdr:row>
      <xdr:rowOff>45721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Годы (даты)">
              <a:extLst>
                <a:ext uri="{FF2B5EF4-FFF2-40B4-BE49-F238E27FC236}">
                  <a16:creationId xmlns:a16="http://schemas.microsoft.com/office/drawing/2014/main" id="{00000000-0008-0000-04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ы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820" y="3810001"/>
              <a:ext cx="1828800" cy="117348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35033</xdr:colOff>
      <xdr:row>2</xdr:row>
      <xdr:rowOff>52662</xdr:rowOff>
    </xdr:from>
    <xdr:to>
      <xdr:col>7</xdr:col>
      <xdr:colOff>17309</xdr:colOff>
      <xdr:row>16</xdr:row>
      <xdr:rowOff>141627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2</xdr:row>
      <xdr:rowOff>34071</xdr:rowOff>
    </xdr:from>
    <xdr:to>
      <xdr:col>0</xdr:col>
      <xdr:colOff>898650</xdr:colOff>
      <xdr:row>10</xdr:row>
      <xdr:rowOff>157655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Наименование 2">
              <a:extLst>
                <a:ext uri="{FF2B5EF4-FFF2-40B4-BE49-F238E27FC236}">
                  <a16:creationId xmlns:a16="http://schemas.microsoft.com/office/drawing/2014/main" id="{00000000-0008-0000-05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Наименование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399831"/>
              <a:ext cx="1444354" cy="15866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6</xdr:col>
      <xdr:colOff>315780</xdr:colOff>
      <xdr:row>2</xdr:row>
      <xdr:rowOff>60011</xdr:rowOff>
    </xdr:from>
    <xdr:to>
      <xdr:col>15</xdr:col>
      <xdr:colOff>0</xdr:colOff>
      <xdr:row>17</xdr:row>
      <xdr:rowOff>1045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16</xdr:row>
      <xdr:rowOff>0</xdr:rowOff>
    </xdr:from>
    <xdr:to>
      <xdr:col>15</xdr:col>
      <xdr:colOff>0</xdr:colOff>
      <xdr:row>28</xdr:row>
      <xdr:rowOff>152944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0</xdr:col>
      <xdr:colOff>0</xdr:colOff>
      <xdr:row>15</xdr:row>
      <xdr:rowOff>101238</xdr:rowOff>
    </xdr:from>
    <xdr:to>
      <xdr:col>0</xdr:col>
      <xdr:colOff>898650</xdr:colOff>
      <xdr:row>20</xdr:row>
      <xdr:rowOff>123009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Годы (даты) 1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ы)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844438"/>
              <a:ext cx="1444354" cy="93617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998220</xdr:colOff>
      <xdr:row>2</xdr:row>
      <xdr:rowOff>57150</xdr:rowOff>
    </xdr:from>
    <xdr:to>
      <xdr:col>9</xdr:col>
      <xdr:colOff>259080</xdr:colOff>
      <xdr:row>23</xdr:row>
      <xdr:rowOff>167640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14</xdr:row>
      <xdr:rowOff>68581</xdr:rowOff>
    </xdr:from>
    <xdr:to>
      <xdr:col>0</xdr:col>
      <xdr:colOff>1234440</xdr:colOff>
      <xdr:row>23</xdr:row>
      <xdr:rowOff>106681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Годы (Дата)">
              <a:extLst>
                <a:ext uri="{FF2B5EF4-FFF2-40B4-BE49-F238E27FC236}">
                  <a16:creationId xmlns:a16="http://schemas.microsoft.com/office/drawing/2014/main" id="{00000000-0008-0000-06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а)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628901"/>
              <a:ext cx="1234440" cy="1684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93345</xdr:colOff>
      <xdr:row>0</xdr:row>
      <xdr:rowOff>114300</xdr:rowOff>
    </xdr:from>
    <xdr:to>
      <xdr:col>4</xdr:col>
      <xdr:colOff>45720</xdr:colOff>
      <xdr:row>22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662940</xdr:colOff>
      <xdr:row>13</xdr:row>
      <xdr:rowOff>38101</xdr:rowOff>
    </xdr:from>
    <xdr:to>
      <xdr:col>4</xdr:col>
      <xdr:colOff>1882140</xdr:colOff>
      <xdr:row>22</xdr:row>
      <xdr:rowOff>152401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Годы (Дата) 2">
              <a:extLst>
                <a:ext uri="{FF2B5EF4-FFF2-40B4-BE49-F238E27FC236}">
                  <a16:creationId xmlns:a16="http://schemas.microsoft.com/office/drawing/2014/main" id="{00000000-0008-0000-07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а)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27420" y="2415541"/>
              <a:ext cx="1219200" cy="1760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116205</xdr:rowOff>
    </xdr:from>
    <xdr:to>
      <xdr:col>4</xdr:col>
      <xdr:colOff>2087880</xdr:colOff>
      <xdr:row>26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251460</xdr:colOff>
      <xdr:row>3</xdr:row>
      <xdr:rowOff>114300</xdr:rowOff>
    </xdr:from>
    <xdr:to>
      <xdr:col>4</xdr:col>
      <xdr:colOff>1363980</xdr:colOff>
      <xdr:row>12</xdr:row>
      <xdr:rowOff>121919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Годы (Дата) 3">
              <a:extLst>
                <a:ext uri="{FF2B5EF4-FFF2-40B4-BE49-F238E27FC236}">
                  <a16:creationId xmlns:a16="http://schemas.microsoft.com/office/drawing/2014/main" id="{00000000-0008-0000-09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а)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82640" y="662940"/>
              <a:ext cx="1112520" cy="16535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3253740</xdr:colOff>
      <xdr:row>5</xdr:row>
      <xdr:rowOff>131445</xdr:rowOff>
    </xdr:from>
    <xdr:to>
      <xdr:col>4</xdr:col>
      <xdr:colOff>464820</xdr:colOff>
      <xdr:row>20</xdr:row>
      <xdr:rowOff>17145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</xdr:row>
      <xdr:rowOff>104775</xdr:rowOff>
    </xdr:from>
    <xdr:to>
      <xdr:col>4</xdr:col>
      <xdr:colOff>308610</xdr:colOff>
      <xdr:row>33</xdr:row>
      <xdr:rowOff>123825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350520</xdr:colOff>
      <xdr:row>0</xdr:row>
      <xdr:rowOff>15241</xdr:rowOff>
    </xdr:from>
    <xdr:to>
      <xdr:col>4</xdr:col>
      <xdr:colOff>2179320</xdr:colOff>
      <xdr:row>8</xdr:row>
      <xdr:rowOff>83821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Годы (Даты) 2">
              <a:extLst>
                <a:ext uri="{FF2B5EF4-FFF2-40B4-BE49-F238E27FC236}">
                  <a16:creationId xmlns:a16="http://schemas.microsoft.com/office/drawing/2014/main" id="{00000000-0008-0000-0C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оды (Даты)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74280" y="15241"/>
              <a:ext cx="1828800" cy="15316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b351" refreshedDate="45442.620406481481" createdVersion="5" refreshedVersion="5" minRefreshableVersion="3" recordCount="5" xr:uid="{00000000-000A-0000-FFFF-FFFF00000000}">
  <cacheSource type="worksheet">
    <worksheetSource name="Таблица5"/>
  </cacheSource>
  <cacheFields count="7">
    <cacheField name="Наименование" numFmtId="0">
      <sharedItems count="5">
        <s v="2022 год"/>
        <s v="2023 год"/>
        <s v="2024 год"/>
        <s v="2025 год"/>
        <s v="2026 год"/>
      </sharedItems>
    </cacheField>
    <cacheField name="Доходы " numFmtId="4">
      <sharedItems containsSemiMixedTypes="0" containsString="0" containsNumber="1" minValue="3849110669.8699999" maxValue="5771487161.0299997"/>
    </cacheField>
    <cacheField name="Расходы" numFmtId="4">
      <sharedItems containsSemiMixedTypes="0" containsString="0" containsNumber="1" minValue="3849110669.8699999" maxValue="5871542516.9499998"/>
    </cacheField>
    <cacheField name="Дефицит/профицит" numFmtId="4">
      <sharedItems containsSemiMixedTypes="0" containsString="0" containsNumber="1" minValue="0" maxValue="182708197.94"/>
    </cacheField>
    <cacheField name="Доходы 2" numFmtId="4">
      <sharedItems containsSemiMixedTypes="0" containsString="0" containsNumber="1" minValue="3943073061.1799998" maxValue="6303488540.7200003"/>
    </cacheField>
    <cacheField name="Расходы3" numFmtId="4">
      <sharedItems containsSemiMixedTypes="0" containsString="0" containsNumber="1" minValue="3943073061.1799998" maxValue="6719442134.04"/>
    </cacheField>
    <cacheField name="Дефицит/профицит4" numFmtId="4">
      <sharedItems containsSemiMixedTypes="0" containsString="0" containsNumber="1" minValue="0" maxValue="466053431.88999999"/>
    </cacheField>
  </cacheFields>
  <extLst>
    <ext xmlns:x14="http://schemas.microsoft.com/office/spreadsheetml/2009/9/main" uri="{725AE2AE-9491-48be-B2B4-4EB974FC3084}">
      <x14:pivotCacheDefinition pivotCacheId="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Финансовое управлени" refreshedDate="45447.50237037037" createdVersion="8" refreshedVersion="8" minRefreshableVersion="3" recordCount="10" xr:uid="{2CBA6D17-6277-43E1-8417-77EB3FB76983}">
  <cacheSource type="worksheet">
    <worksheetSource name="Таблица7"/>
  </cacheSource>
  <cacheFields count="13">
    <cacheField name="Даты" numFmtId="166">
      <sharedItems containsSemiMixedTypes="0" containsNonDate="0" containsDate="1" containsString="0" minDate="2022-01-01T00:00:00" maxDate="2027-01-01T00:00:00" count="10">
        <d v="2022-01-01T00:00:00"/>
        <d v="2023-01-01T00:00:00"/>
        <d v="2024-01-01T00:00:00"/>
        <d v="2025-01-01T00:00:00"/>
        <d v="2026-01-01T00:00:00"/>
        <d v="2022-12-31T00:00:00"/>
        <d v="2023-12-31T00:00:00"/>
        <d v="2024-12-31T00:00:00"/>
        <d v="2025-12-31T00:00:00"/>
        <d v="2026-12-31T00:00:00"/>
      </sharedItems>
      <fieldGroup par="12"/>
    </cacheField>
    <cacheField name="Успех каждого ребенка" numFmtId="4">
      <sharedItems containsString="0" containsBlank="1" containsNumber="1" minValue="1477358.12" maxValue="2937328.45"/>
    </cacheField>
    <cacheField name="Современная школа" numFmtId="4">
      <sharedItems containsString="0" containsBlank="1" containsNumber="1" minValue="3439949.39" maxValue="41515371.410000004"/>
    </cacheField>
    <cacheField name="Культурная среда" numFmtId="4">
      <sharedItems containsString="0" containsBlank="1" containsNumber="1" containsInteger="1" minValue="10000000" maxValue="36012340"/>
    </cacheField>
    <cacheField name="Творческие люди" numFmtId="4">
      <sharedItems containsString="0" containsBlank="1" containsNumber="1" minValue="101010.1" maxValue="303030.3"/>
    </cacheField>
    <cacheField name="Финансовая поддержка семей при рождении детей" numFmtId="4">
      <sharedItems containsString="0" containsBlank="1" containsNumber="1" minValue="13640943.6" maxValue="337800000"/>
    </cacheField>
    <cacheField name="Спорт – норма жизни" numFmtId="4">
      <sharedItems containsString="0" containsBlank="1" containsNumber="1" minValue="117308507.89999999" maxValue="144047979.79999998"/>
    </cacheField>
    <cacheField name="Комплексная система обращения с твердыми коммунальными отходами" numFmtId="4">
      <sharedItems containsString="0" containsBlank="1" containsNumber="1" containsInteger="1" minValue="5099862" maxValue="5099862"/>
    </cacheField>
    <cacheField name="Обеспечение устойчивого сокращения непригодного для проживания жилищного фонда" numFmtId="4">
      <sharedItems containsString="0" containsBlank="1" containsNumber="1" minValue="55397125.199999996" maxValue="1220870718.1700001"/>
    </cacheField>
    <cacheField name="Формирование комфортной городской среды" numFmtId="4">
      <sharedItems containsString="0" containsBlank="1" containsNumber="1" minValue="18046849.300000001" maxValue="31965829.420000002"/>
    </cacheField>
    <cacheField name="Месяцы (Даты)" numFmtId="0" databaseField="0">
      <fieldGroup base="0">
        <rangePr groupBy="months" startDate="2022-01-01T00:00:00" endDate="2027-01-01T00:00:00"/>
        <groupItems count="14">
          <s v="&lt;01.01.2022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1.01.2027"/>
        </groupItems>
      </fieldGroup>
    </cacheField>
    <cacheField name="Кварталы (Даты)" numFmtId="0" databaseField="0">
      <fieldGroup base="0">
        <rangePr groupBy="quarters" startDate="2022-01-01T00:00:00" endDate="2027-01-01T00:00:00"/>
        <groupItems count="6">
          <s v="&lt;01.01.2022"/>
          <s v="Кв-л1"/>
          <s v="Кв-л2"/>
          <s v="Кв-л3"/>
          <s v="Кв-л4"/>
          <s v="&gt;01.01.2027"/>
        </groupItems>
      </fieldGroup>
    </cacheField>
    <cacheField name="Годы (Даты)" numFmtId="0" databaseField="0">
      <fieldGroup base="0">
        <rangePr groupBy="years" startDate="2022-01-01T00:00:00" endDate="2027-01-01T00:00:00"/>
        <groupItems count="8">
          <s v="&lt;01.01.2022"/>
          <s v="2022"/>
          <s v="2023"/>
          <s v="2024"/>
          <s v="2025"/>
          <s v="2026"/>
          <s v="2027"/>
          <s v="&gt;01.01.2027"/>
        </groupItems>
      </fieldGroup>
    </cacheField>
  </cacheFields>
  <extLst>
    <ext xmlns:x14="http://schemas.microsoft.com/office/spreadsheetml/2009/9/main" uri="{725AE2AE-9491-48be-B2B4-4EB974FC3084}">
      <x14:pivotCacheDefinition pivotCacheId="1243411260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b351" refreshedDate="45461.396746874998" createdVersion="8" refreshedVersion="6" minRefreshableVersion="3" recordCount="29" xr:uid="{00000000-000A-0000-FFFF-FFFF01000000}">
  <cacheSource type="worksheet">
    <worksheetSource name="Таблица6"/>
  </cacheSource>
  <cacheFields count="6">
    <cacheField name="даты" numFmtId="165">
      <sharedItems containsSemiMixedTypes="0" containsNonDate="0" containsDate="1" containsString="0" minDate="2022-01-31T00:00:00" maxDate="2025-01-01T00:00:00" count="36">
        <d v="2022-01-31T00:00:00"/>
        <d v="2022-02-28T00:00:00"/>
        <d v="2022-03-31T00:00:00"/>
        <d v="2022-04-30T00:00:00"/>
        <d v="2022-05-31T00:00:00"/>
        <d v="2022-06-30T00:00:00"/>
        <d v="2022-07-31T00:00:00"/>
        <d v="2022-08-31T00:00:00"/>
        <d v="2022-09-30T00:00:00"/>
        <d v="2022-10-31T00:00:00"/>
        <d v="2022-11-30T00:00:00"/>
        <d v="2022-12-31T00:00:00"/>
        <d v="2023-01-31T00:00:00"/>
        <d v="2023-02-28T00:00:00"/>
        <d v="2023-03-31T00:00:00"/>
        <d v="2023-04-30T00:00:00"/>
        <d v="2023-05-31T00:00:00"/>
        <d v="2023-06-30T00:00:00"/>
        <d v="2023-07-31T00:00:00"/>
        <d v="2023-08-31T00:00:00"/>
        <d v="2023-09-30T00:00:00"/>
        <d v="2023-10-31T00:00:00"/>
        <d v="2023-11-30T00:00:00"/>
        <d v="2023-12-31T00:00:00"/>
        <d v="2024-01-31T00:00:00"/>
        <d v="2024-02-29T00:00:00"/>
        <d v="2024-03-31T00:00:00"/>
        <d v="2024-04-30T00:00:00"/>
        <d v="2024-05-31T00:00:00"/>
        <d v="2024-11-30T00:00:00" u="1"/>
        <d v="2024-09-30T00:00:00" u="1"/>
        <d v="2024-12-31T00:00:00" u="1"/>
        <d v="2024-06-30T00:00:00" u="1"/>
        <d v="2024-10-31T00:00:00" u="1"/>
        <d v="2024-08-31T00:00:00" u="1"/>
        <d v="2024-07-31T00:00:00" u="1"/>
      </sharedItems>
      <fieldGroup par="5"/>
    </cacheField>
    <cacheField name="Доходы " numFmtId="4">
      <sharedItems containsSemiMixedTypes="0" containsString="0" containsNumber="1" minValue="29804981.73" maxValue="632872637.5"/>
    </cacheField>
    <cacheField name="Расходы" numFmtId="4">
      <sharedItems containsSemiMixedTypes="0" containsString="0" containsNumber="1" minValue="192464477.08000001" maxValue="677352861.39999998"/>
    </cacheField>
    <cacheField name="Месяцы (даты)" numFmtId="0" databaseField="0">
      <fieldGroup base="0">
        <rangePr groupBy="months" startDate="2022-01-31T00:00:00" endDate="2024-06-01T00:00:00"/>
        <groupItems count="14">
          <s v="&lt;31.01.2022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1.06.2024"/>
        </groupItems>
      </fieldGroup>
    </cacheField>
    <cacheField name="Кварталы (даты)" numFmtId="0" databaseField="0">
      <fieldGroup base="0">
        <rangePr groupBy="quarters" startDate="2022-01-31T00:00:00" endDate="2024-06-01T00:00:00"/>
        <groupItems count="6">
          <s v="&lt;31.01.2022"/>
          <s v="Кв-л1"/>
          <s v="Кв-л2"/>
          <s v="Кв-л3"/>
          <s v="Кв-л4"/>
          <s v="&gt;01.06.2024"/>
        </groupItems>
      </fieldGroup>
    </cacheField>
    <cacheField name="Годы (даты)" numFmtId="0" databaseField="0">
      <fieldGroup base="0">
        <rangePr groupBy="years" startDate="2022-01-31T00:00:00" endDate="2024-06-01T00:00:00"/>
        <groupItems count="5">
          <s v="&lt;31.01.2022"/>
          <s v="2022"/>
          <s v="2023"/>
          <s v="2024"/>
          <s v="&gt;01.06.2024"/>
        </groupItems>
      </fieldGroup>
    </cacheField>
  </cacheFields>
  <extLst>
    <ext xmlns:x14="http://schemas.microsoft.com/office/spreadsheetml/2009/9/main" uri="{725AE2AE-9491-48be-B2B4-4EB974FC3084}">
      <x14:pivotCacheDefinition pivotCacheId="5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b351" refreshedDate="45461.402389930554" createdVersion="8" refreshedVersion="6" minRefreshableVersion="3" recordCount="10" xr:uid="{00000000-000A-0000-FFFF-FFFF02000000}">
  <cacheSource type="worksheet">
    <worksheetSource name="Таблица489"/>
  </cacheSource>
  <cacheFields count="14">
    <cacheField name="Дата" numFmtId="166">
      <sharedItems containsSemiMixedTypes="0" containsNonDate="0" containsDate="1" containsString="0" minDate="2022-01-31T00:00:00" maxDate="2027-01-01T00:00:00" count="10">
        <d v="2022-01-31T00:00:00"/>
        <d v="2023-01-31T00:00:00"/>
        <d v="2024-01-31T00:00:00"/>
        <d v="2025-01-31T00:00:00"/>
        <d v="2026-01-31T00:00:00"/>
        <d v="2022-12-31T00:00:00"/>
        <d v="2023-12-31T00:00:00"/>
        <d v="2024-12-31T00:00:00"/>
        <d v="2025-12-31T00:00:00"/>
        <d v="2026-12-31T00:00:00"/>
      </sharedItems>
      <fieldGroup par="13"/>
    </cacheField>
    <cacheField name="Дума" numFmtId="4">
      <sharedItems containsString="0" containsBlank="1" containsNumber="1" minValue="2826279.24" maxValue="7654581.9400000004"/>
    </cacheField>
    <cacheField name="Администрация" numFmtId="4">
      <sharedItems containsString="0" containsBlank="1" containsNumber="1" minValue="106592255.23999999" maxValue="443789469.42000002"/>
    </cacheField>
    <cacheField name="Куми" numFmtId="4">
      <sharedItems containsString="0" containsBlank="1" containsNumber="1" minValue="7837504.6399999997" maxValue="22088197.800000001"/>
    </cacheField>
    <cacheField name="Финуправление" numFmtId="4">
      <sharedItems containsString="0" containsBlank="1" containsNumber="1" minValue="25086601.350000001" maxValue="122036242.14"/>
    </cacheField>
    <cacheField name="Образование" numFmtId="4">
      <sharedItems containsString="0" containsBlank="1" containsNumber="1" minValue="1107303586.3" maxValue="2993637294.2399998"/>
    </cacheField>
    <cacheField name="КСП" numFmtId="4">
      <sharedItems containsString="0" containsBlank="1" containsNumber="1" minValue="2110233.83" maxValue="5967354.8700000001"/>
    </cacheField>
    <cacheField name="УТСЗН" numFmtId="4">
      <sharedItems containsString="0" containsBlank="1" containsNumber="1" minValue="365799091.27999997" maxValue="1727014314.04"/>
    </cacheField>
    <cacheField name="ЖКХ" numFmtId="4">
      <sharedItems containsString="0" containsBlank="1" containsNumber="1" minValue="393840511.98000002" maxValue="2237065753.8699999"/>
    </cacheField>
    <cacheField name="УПРСХ" numFmtId="4">
      <sharedItems containsString="0" containsBlank="1" containsNumber="1" minValue="25756564.640000001" maxValue="89751264.540000007"/>
    </cacheField>
    <cacheField name="Культура" numFmtId="4">
      <sharedItems containsString="0" containsBlank="1" containsNumber="1" minValue="83916225.560000002" maxValue="236806905.88"/>
    </cacheField>
    <cacheField name="Месяцы (Дата)" numFmtId="0" databaseField="0">
      <fieldGroup base="0">
        <rangePr groupBy="months" startDate="2022-01-31T00:00:00" endDate="2027-01-01T00:00:00"/>
        <groupItems count="14">
          <s v="&lt;31.01.2022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1.01.2027"/>
        </groupItems>
      </fieldGroup>
    </cacheField>
    <cacheField name="Кварталы (Дата)" numFmtId="0" databaseField="0">
      <fieldGroup base="0">
        <rangePr groupBy="quarters" startDate="2022-01-31T00:00:00" endDate="2027-01-01T00:00:00"/>
        <groupItems count="6">
          <s v="&lt;31.01.2022"/>
          <s v="Кв-л1"/>
          <s v="Кв-л2"/>
          <s v="Кв-л3"/>
          <s v="Кв-л4"/>
          <s v="&gt;01.01.2027"/>
        </groupItems>
      </fieldGroup>
    </cacheField>
    <cacheField name="Годы (Дата)" numFmtId="0" databaseField="0">
      <fieldGroup base="0">
        <rangePr groupBy="years" startDate="2022-01-31T00:00:00" endDate="2027-01-01T00:00:00"/>
        <groupItems count="8">
          <s v="&lt;31.01.2022"/>
          <s v="2022"/>
          <s v="2023"/>
          <s v="2024"/>
          <s v="2025"/>
          <s v="2026"/>
          <s v="2027"/>
          <s v="&gt;01.01.2027"/>
        </groupItems>
      </fieldGroup>
    </cacheField>
  </cacheFields>
  <extLst>
    <ext xmlns:x14="http://schemas.microsoft.com/office/spreadsheetml/2009/9/main" uri="{725AE2AE-9491-48be-B2B4-4EB974FC3084}">
      <x14:pivotCacheDefinition pivotCacheId="6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b351" refreshedDate="45461.416439351851" createdVersion="8" refreshedVersion="6" minRefreshableVersion="3" recordCount="10" xr:uid="{00000000-000A-0000-FFFF-FFFF03000000}">
  <cacheSource type="worksheet">
    <worksheetSource name="Таблица1"/>
  </cacheSource>
  <cacheFields count="15">
    <cacheField name="Дата" numFmtId="166">
      <sharedItems containsSemiMixedTypes="0" containsNonDate="0" containsDate="1" containsString="0" minDate="2022-01-01T00:00:00" maxDate="2027-01-01T00:00:00" count="10">
        <d v="2022-01-01T00:00:00"/>
        <d v="2023-01-01T00:00:00"/>
        <d v="2024-01-01T00:00:00"/>
        <d v="2025-01-01T00:00:00"/>
        <d v="2026-01-01T00:00:00"/>
        <d v="2022-12-31T00:00:00"/>
        <d v="2023-12-31T00:00:00"/>
        <d v="2024-12-31T00:00:00"/>
        <d v="2025-12-31T00:00:00"/>
        <d v="2026-12-31T00:00:00"/>
      </sharedItems>
      <fieldGroup par="14"/>
    </cacheField>
    <cacheField name="общегосударственные вопросы" numFmtId="4">
      <sharedItems containsString="0" containsBlank="1" containsNumber="1" minValue="133453953.70999999" maxValue="414865050.10000002"/>
    </cacheField>
    <cacheField name="национальная оборона" numFmtId="4">
      <sharedItems containsString="0" containsBlank="1" containsNumber="1" minValue="0" maxValue="6390036.7300000004"/>
    </cacheField>
    <cacheField name="национальная безопасность и правоохранительная деятельность" numFmtId="4">
      <sharedItems containsString="0" containsBlank="1" containsNumber="1" minValue="13146443.65" maxValue="40813950.270000003"/>
    </cacheField>
    <cacheField name="национальная экономика" numFmtId="4">
      <sharedItems containsString="0" containsBlank="1" containsNumber="1" minValue="124715134.3" maxValue="488001553.64999998"/>
    </cacheField>
    <cacheField name="жилищно-коммунальное хозяйство" numFmtId="4">
      <sharedItems containsString="0" containsBlank="1" containsNumber="1" minValue="169207254.33000001" maxValue="1587253999.9200001"/>
    </cacheField>
    <cacheField name="охрана окружающей среды" numFmtId="4">
      <sharedItems containsString="0" containsBlank="1" containsNumber="1" containsInteger="1" minValue="0" maxValue="5099862"/>
    </cacheField>
    <cacheField name="образование" numFmtId="4">
      <sharedItems containsString="0" containsBlank="1" containsNumber="1" minValue="1103602063.76" maxValue="3002083908.7399998"/>
    </cacheField>
    <cacheField name="культура, кинематография" numFmtId="4">
      <sharedItems containsString="0" containsBlank="1" containsNumber="1" minValue="58186690.530000001" maxValue="167760625.24000001"/>
    </cacheField>
    <cacheField name="социальная политика" numFmtId="4">
      <sharedItems containsString="0" containsBlank="1" containsNumber="1" minValue="464890439.81999999" maxValue="1999661224.21"/>
    </cacheField>
    <cacheField name="физическая культура и спорт" numFmtId="4">
      <sharedItems containsString="0" containsBlank="1" containsNumber="1" minValue="15023633.720000001" maxValue="187772973.62"/>
    </cacheField>
    <cacheField name="обслуживание государственного (муниципального) долга" numFmtId="4">
      <sharedItems containsString="0" containsBlank="1" containsNumber="1" minValue="0" maxValue="6094243.0199999996"/>
    </cacheField>
    <cacheField name="Месяцы (Дата)" numFmtId="0" databaseField="0">
      <fieldGroup base="0">
        <rangePr groupBy="months" startDate="2022-01-01T00:00:00" endDate="2027-01-01T00:00:00"/>
        <groupItems count="14">
          <s v="&lt;01.01.2022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1.01.2027"/>
        </groupItems>
      </fieldGroup>
    </cacheField>
    <cacheField name="Кварталы (Дата)" numFmtId="0" databaseField="0">
      <fieldGroup base="0">
        <rangePr groupBy="quarters" startDate="2022-01-01T00:00:00" endDate="2027-01-01T00:00:00"/>
        <groupItems count="6">
          <s v="&lt;01.01.2022"/>
          <s v="Кв-л1"/>
          <s v="Кв-л2"/>
          <s v="Кв-л3"/>
          <s v="Кв-л4"/>
          <s v="&gt;01.01.2027"/>
        </groupItems>
      </fieldGroup>
    </cacheField>
    <cacheField name="Годы (Дата)" numFmtId="0" databaseField="0">
      <fieldGroup base="0">
        <rangePr groupBy="years" startDate="2022-01-01T00:00:00" endDate="2027-01-01T00:00:00"/>
        <groupItems count="8">
          <s v="&lt;01.01.2022"/>
          <s v="2022"/>
          <s v="2023"/>
          <s v="2024"/>
          <s v="2025"/>
          <s v="2026"/>
          <s v="2027"/>
          <s v="&gt;01.01.2027"/>
        </groupItems>
      </fieldGroup>
    </cacheField>
  </cacheFields>
  <extLst>
    <ext xmlns:x14="http://schemas.microsoft.com/office/spreadsheetml/2009/9/main" uri="{725AE2AE-9491-48be-B2B4-4EB974FC3084}">
      <x14:pivotCacheDefinition pivotCacheId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b351" refreshedDate="45461.426297916667" createdVersion="8" refreshedVersion="6" minRefreshableVersion="3" recordCount="10" xr:uid="{00000000-000A-0000-FFFF-FFFF04000000}">
  <cacheSource type="worksheet">
    <worksheetSource name="Таблица2"/>
  </cacheSource>
  <cacheFields count="13">
    <cacheField name="Даты" numFmtId="166">
      <sharedItems containsSemiMixedTypes="0" containsNonDate="0" containsDate="1" containsString="0" minDate="2022-01-01T00:00:00" maxDate="2027-01-01T00:00:00" count="10">
        <d v="2022-01-01T00:00:00"/>
        <d v="2023-01-01T00:00:00"/>
        <d v="2024-01-01T00:00:00"/>
        <d v="2025-01-01T00:00:00"/>
        <d v="2026-01-01T00:00:00"/>
        <d v="2022-12-31T00:00:00"/>
        <d v="2023-12-31T00:00:00"/>
        <d v="2024-12-31T00:00:00"/>
        <d v="2025-12-31T00:00:00"/>
        <d v="2026-12-31T00:00:00"/>
      </sharedItems>
      <fieldGroup par="12"/>
    </cacheField>
    <cacheField name="Развитие образования" numFmtId="4">
      <sharedItems containsSemiMixedTypes="0" containsString="0" containsNumber="1" minValue="0" maxValue="3053971648.1199999"/>
    </cacheField>
    <cacheField name="Развитие жилищно-коммунального и дорожного хозяйства" numFmtId="4">
      <sharedItems containsSemiMixedTypes="0" containsString="0" containsNumber="1" minValue="0" maxValue="2205463806.6100001"/>
    </cacheField>
    <cacheField name="Развитие культуры и туризма" numFmtId="4">
      <sharedItems containsSemiMixedTypes="0" containsString="0" containsNumber="1" minValue="0" maxValue="329654764.22000003"/>
    </cacheField>
    <cacheField name="Социальная поддержка граждан" numFmtId="4">
      <sharedItems containsSemiMixedTypes="0" containsString="0" containsNumber="1" minValue="0" maxValue="1163924914.9100001"/>
    </cacheField>
    <cacheField name="Развитие муниципального образования" numFmtId="4">
      <sharedItems containsSemiMixedTypes="0" containsString="0" containsNumber="1" minValue="0" maxValue="600003065.13"/>
    </cacheField>
    <cacheField name="Развитие сельского хозяйства" numFmtId="4">
      <sharedItems containsSemiMixedTypes="0" containsString="0" containsNumber="1" minValue="0" maxValue="57611063.799999997"/>
    </cacheField>
    <cacheField name="Формирование современной городской среды" numFmtId="4">
      <sharedItems containsSemiMixedTypes="0" containsString="0" containsNumber="1" minValue="0" maxValue="34748761.630000003"/>
    </cacheField>
    <cacheField name="Профилактика правонарушений" numFmtId="4">
      <sharedItems containsSemiMixedTypes="0" containsString="0" containsNumber="1" minValue="0" maxValue="39665827.159999996"/>
    </cacheField>
    <cacheField name="Непрограммные расходы" numFmtId="4">
      <sharedItems containsSemiMixedTypes="0" containsString="0" containsNumber="1" minValue="0" maxValue="1554874229.1500001"/>
    </cacheField>
    <cacheField name="Месяцы (Даты)" numFmtId="0" databaseField="0">
      <fieldGroup base="0">
        <rangePr groupBy="months" startDate="2022-01-01T00:00:00" endDate="2027-01-01T00:00:00"/>
        <groupItems count="14">
          <s v="&lt;01.01.2022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1.01.2027"/>
        </groupItems>
      </fieldGroup>
    </cacheField>
    <cacheField name="Кварталы (Даты)" numFmtId="0" databaseField="0">
      <fieldGroup base="0">
        <rangePr groupBy="quarters" startDate="2022-01-01T00:00:00" endDate="2027-01-01T00:00:00"/>
        <groupItems count="6">
          <s v="&lt;01.01.2022"/>
          <s v="Кв-л1"/>
          <s v="Кв-л2"/>
          <s v="Кв-л3"/>
          <s v="Кв-л4"/>
          <s v="&gt;01.01.2027"/>
        </groupItems>
      </fieldGroup>
    </cacheField>
    <cacheField name="Годы (Даты)" numFmtId="0" databaseField="0">
      <fieldGroup base="0">
        <rangePr groupBy="years" startDate="2022-01-01T00:00:00" endDate="2027-01-01T00:00:00"/>
        <groupItems count="8">
          <s v="&lt;01.01.2022"/>
          <s v="2022"/>
          <s v="2023"/>
          <s v="2024"/>
          <s v="2025"/>
          <s v="2026"/>
          <s v="2027"/>
          <s v="&gt;01.01.2027"/>
        </groupItems>
      </fieldGroup>
    </cacheField>
  </cacheFields>
  <extLst>
    <ext xmlns:x14="http://schemas.microsoft.com/office/spreadsheetml/2009/9/main" uri="{725AE2AE-9491-48be-B2B4-4EB974FC3084}">
      <x14:pivotCacheDefinition pivotCacheId="8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b351" refreshedDate="45461.441730439816" createdVersion="8" refreshedVersion="6" minRefreshableVersion="3" recordCount="10" xr:uid="{6838EF7E-D868-4D4B-B78C-42D79C36F88B}">
  <cacheSource type="worksheet">
    <worksheetSource name="Таблица3"/>
  </cacheSource>
  <cacheFields count="20">
    <cacheField name="Дата" numFmtId="166">
      <sharedItems containsSemiMixedTypes="0" containsNonDate="0" containsDate="1" containsString="0" minDate="2022-01-01T00:00:00" maxDate="2027-01-01T00:00:00" count="10">
        <d v="2022-01-01T00:00:00"/>
        <d v="2023-01-01T00:00:00"/>
        <d v="2024-01-01T00:00:00"/>
        <d v="2025-01-01T00:00:00"/>
        <d v="2026-01-01T00:00:00"/>
        <d v="2022-12-31T00:00:00"/>
        <d v="2023-12-31T00:00:00"/>
        <d v="2024-12-31T00:00:00"/>
        <d v="2025-12-31T00:00:00"/>
        <d v="2026-12-31T00:00:00"/>
      </sharedItems>
      <fieldGroup par="19"/>
    </cacheField>
    <cacheField name="Правительство СК" numFmtId="0">
      <sharedItems containsString="0" containsBlank="1" containsNumber="1" minValue="111690.98" maxValue="424012"/>
    </cacheField>
    <cacheField name="Управление по обеспечению деятельности мировых судей СК" numFmtId="0">
      <sharedItems containsString="0" containsBlank="1" containsNumber="1" minValue="1008208.67" maxValue="8043969"/>
    </cacheField>
    <cacheField name="Министерство имущественных отношений СК" numFmtId="0">
      <sharedItems containsString="0" containsBlank="1" containsNumber="1" minValue="21066093.579999998" maxValue="84481167.099999994"/>
    </cacheField>
    <cacheField name="Федеральная служба по надзору в сфере природопользования" numFmtId="0">
      <sharedItems containsString="0" containsBlank="1" containsNumber="1" minValue="1033323.5" maxValue="8683120"/>
    </cacheField>
    <cacheField name="Федеральная служба по труду и занятости" numFmtId="0">
      <sharedItems containsString="0" containsBlank="1" containsNumber="1" containsInteger="1" minValue="0" maxValue="101000"/>
    </cacheField>
    <cacheField name="УФНС по СК" numFmtId="0">
      <sharedItems containsString="0" containsBlank="1" containsNumber="1" minValue="427848972.13" maxValue="1076576770"/>
    </cacheField>
    <cacheField name="МВД России" numFmtId="0">
      <sharedItems containsString="0" containsBlank="1" containsNumber="1" minValue="0" maxValue="618746.32999999996"/>
    </cacheField>
    <cacheField name="Дума" numFmtId="0">
      <sharedItems containsString="0" containsBlank="1" containsNumber="1" minValue="0" maxValue="4000"/>
    </cacheField>
    <cacheField name="Администрация" numFmtId="0">
      <sharedItems containsString="0" containsBlank="1" containsNumber="1" minValue="8622072.8100000005" maxValue="155402128.00999999"/>
    </cacheField>
    <cacheField name="УИиЗО" numFmtId="0">
      <sharedItems containsString="0" containsBlank="1" containsNumber="1" minValue="35528710" maxValue="79772025.150000006"/>
    </cacheField>
    <cacheField name="Финансовое управление" numFmtId="0">
      <sharedItems containsString="0" containsBlank="1" containsNumber="1" minValue="336288065.91000003" maxValue="893399403.77999997"/>
    </cacheField>
    <cacheField name="УОБР" numFmtId="0">
      <sharedItems containsString="0" containsBlank="1" containsNumber="1" minValue="749100607.58000004" maxValue="1878871006.03"/>
    </cacheField>
    <cacheField name="УКиТ" numFmtId="0">
      <sharedItems containsString="0" containsBlank="1" containsNumber="1" minValue="-2719920.36" maxValue="35068266.200000003"/>
    </cacheField>
    <cacheField name="УТСЗН" numFmtId="0">
      <sharedItems containsString="0" containsBlank="1" containsNumber="1" minValue="364876775.26999998" maxValue="1723627055.9300001"/>
    </cacheField>
    <cacheField name="УЖКХ" numFmtId="0">
      <sharedItems containsString="0" containsBlank="1" containsNumber="1" minValue="161011729.78" maxValue="1772151375.46"/>
    </cacheField>
    <cacheField name="УСХ и развитие территорий" numFmtId="0">
      <sharedItems containsString="0" containsBlank="1" containsNumber="1" minValue="4118242.91" maxValue="31168898.890000001"/>
    </cacheField>
    <cacheField name="Месяцы (Дата)" numFmtId="0" databaseField="0">
      <fieldGroup base="0">
        <rangePr groupBy="months" startDate="2022-01-01T00:00:00" endDate="2027-01-01T00:00:00"/>
        <groupItems count="14">
          <s v="&lt;01.01.2022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1.01.2027"/>
        </groupItems>
      </fieldGroup>
    </cacheField>
    <cacheField name="Кварталы (Дата)" numFmtId="0" databaseField="0">
      <fieldGroup base="0">
        <rangePr groupBy="quarters" startDate="2022-01-01T00:00:00" endDate="2027-01-01T00:00:00"/>
        <groupItems count="6">
          <s v="&lt;01.01.2022"/>
          <s v="Кв-л1"/>
          <s v="Кв-л2"/>
          <s v="Кв-л3"/>
          <s v="Кв-л4"/>
          <s v="&gt;01.01.2027"/>
        </groupItems>
      </fieldGroup>
    </cacheField>
    <cacheField name="Годы (Дата)" numFmtId="0" databaseField="0">
      <fieldGroup base="0">
        <rangePr groupBy="years" startDate="2022-01-01T00:00:00" endDate="2027-01-01T00:00:00"/>
        <groupItems count="8">
          <s v="&lt;01.01.2022"/>
          <s v="2022"/>
          <s v="2023"/>
          <s v="2024"/>
          <s v="2025"/>
          <s v="2026"/>
          <s v="2027"/>
          <s v="&gt;01.01.2027"/>
        </groupItems>
      </fieldGroup>
    </cacheField>
  </cacheFields>
  <extLst>
    <ext xmlns:x14="http://schemas.microsoft.com/office/spreadsheetml/2009/9/main" uri="{725AE2AE-9491-48be-B2B4-4EB974FC3084}">
      <x14:pivotCacheDefinition pivotCacheId="396976172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b351" refreshedDate="45461.444610648148" createdVersion="8" refreshedVersion="6" minRefreshableVersion="3" recordCount="10" xr:uid="{52CA4D66-7081-4B53-888A-FD50CC4336D7}">
  <cacheSource type="worksheet">
    <worksheetSource name="Таблица4"/>
  </cacheSource>
  <cacheFields count="11">
    <cacheField name="Дата" numFmtId="166">
      <sharedItems containsSemiMixedTypes="0" containsNonDate="0" containsDate="1" containsString="0" minDate="2022-01-01T00:00:00" maxDate="2027-01-01T00:00:00" count="10">
        <d v="2022-01-01T00:00:00"/>
        <d v="2023-01-01T00:00:00"/>
        <d v="2024-01-01T00:00:00"/>
        <d v="2025-01-01T00:00:00"/>
        <d v="2026-01-01T00:00:00"/>
        <d v="2022-12-31T00:00:00"/>
        <d v="2023-12-31T00:00:00"/>
        <d v="2024-12-31T00:00:00"/>
        <d v="2025-12-31T00:00:00"/>
        <d v="2026-12-31T00:00:00"/>
      </sharedItems>
      <fieldGroup par="10"/>
    </cacheField>
    <cacheField name="НДФЛ" numFmtId="0">
      <sharedItems containsString="0" containsBlank="1" containsNumber="1" minValue="249711956.74000001" maxValue="639545090"/>
    </cacheField>
    <cacheField name="Акцизы" numFmtId="0">
      <sharedItems containsString="0" containsBlank="1" containsNumber="1" minValue="22051197.77" maxValue="52800680"/>
    </cacheField>
    <cacheField name="Налоги на совокупный доход" numFmtId="0">
      <sharedItems containsString="0" containsBlank="1" containsNumber="1" minValue="70738000" maxValue="206628000"/>
    </cacheField>
    <cacheField name="Налоги на имущество" numFmtId="0">
      <sharedItems containsString="0" containsBlank="1" containsNumber="1" minValue="28295883.25" maxValue="154000000"/>
    </cacheField>
    <cacheField name="Государственная пошлина" numFmtId="0">
      <sharedItems containsString="0" containsBlank="1" containsNumber="1" minValue="8651070.6999999993" maxValue="23630800"/>
    </cacheField>
    <cacheField name="Неналоговые доходы" numFmtId="0">
      <sharedItems containsString="0" containsBlank="1" containsNumber="1" minValue="90538906.810000002" maxValue="212386711.91"/>
    </cacheField>
    <cacheField name="Безвозмездные поступления" numFmtId="0">
      <sharedItems containsString="0" containsBlank="1" containsNumber="1" minValue="1872112790.1600001" maxValue="5149003278.8199997"/>
    </cacheField>
    <cacheField name="Месяцы (Дата)" numFmtId="0" databaseField="0">
      <fieldGroup base="0">
        <rangePr groupBy="months" startDate="2022-01-01T00:00:00" endDate="2027-01-01T00:00:00"/>
        <groupItems count="14">
          <s v="&lt;01.01.2022"/>
          <s v="янв"/>
          <s v="фев"/>
          <s v="мар"/>
          <s v="апр"/>
          <s v="май"/>
          <s v="июн"/>
          <s v="июл"/>
          <s v="авг"/>
          <s v="сен"/>
          <s v="окт"/>
          <s v="ноя"/>
          <s v="дек"/>
          <s v="&gt;01.01.2027"/>
        </groupItems>
      </fieldGroup>
    </cacheField>
    <cacheField name="Кварталы (Дата)" numFmtId="0" databaseField="0">
      <fieldGroup base="0">
        <rangePr groupBy="quarters" startDate="2022-01-01T00:00:00" endDate="2027-01-01T00:00:00"/>
        <groupItems count="6">
          <s v="&lt;01.01.2022"/>
          <s v="Кв-л1"/>
          <s v="Кв-л2"/>
          <s v="Кв-л3"/>
          <s v="Кв-л4"/>
          <s v="&gt;01.01.2027"/>
        </groupItems>
      </fieldGroup>
    </cacheField>
    <cacheField name="Годы (Дата)" numFmtId="0" databaseField="0">
      <fieldGroup base="0">
        <rangePr groupBy="years" startDate="2022-01-01T00:00:00" endDate="2027-01-01T00:00:00"/>
        <groupItems count="8">
          <s v="&lt;01.01.2022"/>
          <s v="2022"/>
          <s v="2023"/>
          <s v="2024"/>
          <s v="2025"/>
          <s v="2026"/>
          <s v="2027"/>
          <s v="&gt;01.01.2027"/>
        </groupItems>
      </fieldGroup>
    </cacheField>
  </cacheFields>
  <extLst>
    <ext xmlns:x14="http://schemas.microsoft.com/office/spreadsheetml/2009/9/main" uri="{725AE2AE-9491-48be-B2B4-4EB974FC3084}">
      <x14:pivotCacheDefinition pivotCacheId="122778976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n v="5771487161.0299997"/>
    <n v="5851745306.8599997"/>
    <n v="80258145.829999998"/>
    <n v="5561302538.8599997"/>
    <n v="5846684954.7600002"/>
    <n v="283878711.27999997"/>
  </r>
  <r>
    <x v="1"/>
    <n v="4805001107.3800001"/>
    <n v="4876002666.5299997"/>
    <n v="71001559.150000006"/>
    <n v="5059694943.3199997"/>
    <n v="5528262062.6400003"/>
    <n v="466053431.88999999"/>
  </r>
  <r>
    <x v="2"/>
    <n v="5688834319.0100002"/>
    <n v="5871542516.9499998"/>
    <n v="182708197.94"/>
    <n v="6303488540.7200003"/>
    <n v="6719442134.04"/>
    <n v="415849792.62"/>
  </r>
  <r>
    <x v="3"/>
    <n v="4095357510.4000001"/>
    <n v="4034059470.6300001"/>
    <n v="61298039.770000003"/>
    <n v="4190262147.4899998"/>
    <n v="4128964107.7199998"/>
    <n v="61298039.770000003"/>
  </r>
  <r>
    <x v="4"/>
    <n v="3849110669.8699999"/>
    <n v="3849110669.8699999"/>
    <n v="0"/>
    <n v="3943073061.1799998"/>
    <n v="3943073061.1799998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1478341.8"/>
    <n v="41515371.410000004"/>
    <n v="10000000"/>
    <n v="303030.3"/>
    <n v="337800000"/>
    <n v="144047979.79999998"/>
    <n v="5099862"/>
    <n v="464592294.80000001"/>
    <m/>
  </r>
  <r>
    <x v="1"/>
    <n v="2937328.45"/>
    <n v="6775785.0700000003"/>
    <m/>
    <n v="101010.1"/>
    <n v="110213894.47"/>
    <n v="128024436.48"/>
    <m/>
    <n v="415215660.80000007"/>
    <n v="31965829.420000002"/>
  </r>
  <r>
    <x v="2"/>
    <n v="1620309.16"/>
    <n v="7346882.8899999997"/>
    <m/>
    <n v="212652.84"/>
    <n v="37067730.420000002"/>
    <m/>
    <m/>
    <n v="1220870718.1700001"/>
    <n v="26057647.780000001"/>
  </r>
  <r>
    <x v="3"/>
    <m/>
    <n v="6657205.3399999999"/>
    <m/>
    <m/>
    <n v="13640943.6"/>
    <m/>
    <m/>
    <m/>
    <m/>
  </r>
  <r>
    <x v="4"/>
    <m/>
    <n v="8047306.7000000002"/>
    <n v="36012340"/>
    <m/>
    <m/>
    <m/>
    <m/>
    <m/>
    <m/>
  </r>
  <r>
    <x v="5"/>
    <n v="1477358.12"/>
    <n v="41515371.390000001"/>
    <n v="10000000"/>
    <n v="303030.3"/>
    <n v="337800000"/>
    <n v="117308507.89999999"/>
    <n v="5099862"/>
    <n v="55397125.199999996"/>
    <m/>
  </r>
  <r>
    <x v="6"/>
    <n v="2937328.45"/>
    <n v="6707865.1299999999"/>
    <m/>
    <n v="101010.1"/>
    <n v="110213894.47"/>
    <n v="126506404.75"/>
    <m/>
    <n v="225656069.14000002"/>
    <n v="31955356.100000001"/>
  </r>
  <r>
    <x v="7"/>
    <m/>
    <n v="3439949.39"/>
    <m/>
    <n v="212652.84"/>
    <n v="25500477.399999999"/>
    <m/>
    <m/>
    <n v="257036151.53999999"/>
    <n v="18046849.300000001"/>
  </r>
  <r>
    <x v="8"/>
    <m/>
    <m/>
    <m/>
    <m/>
    <m/>
    <m/>
    <m/>
    <m/>
    <m/>
  </r>
  <r>
    <x v="9"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x v="0"/>
    <n v="199309499.53"/>
    <n v="243483518.78999999"/>
  </r>
  <r>
    <x v="1"/>
    <n v="388450790.87"/>
    <n v="387035101.72000003"/>
  </r>
  <r>
    <x v="2"/>
    <n v="632872637.5"/>
    <n v="406183781.45999998"/>
  </r>
  <r>
    <x v="3"/>
    <n v="487982746.77999997"/>
    <n v="475187448.42000002"/>
  </r>
  <r>
    <x v="4"/>
    <n v="476937655.75999999"/>
    <n v="437680264.68000001"/>
  </r>
  <r>
    <x v="5"/>
    <n v="491137448.60000002"/>
    <n v="527559471.88999999"/>
  </r>
  <r>
    <x v="6"/>
    <n v="400120599.88999999"/>
    <n v="404193539.77999997"/>
  </r>
  <r>
    <x v="7"/>
    <n v="402895384.05000001"/>
    <n v="434669371.81999999"/>
  </r>
  <r>
    <x v="8"/>
    <n v="423652098.57999998"/>
    <n v="484265998.88999999"/>
  </r>
  <r>
    <x v="9"/>
    <n v="455784590.48000002"/>
    <n v="397564490.70999998"/>
  </r>
  <r>
    <x v="10"/>
    <n v="419717202.72000003"/>
    <n v="392433454.44999999"/>
  </r>
  <r>
    <x v="11"/>
    <n v="618375588.35000002"/>
    <n v="642936149.42999995"/>
  </r>
  <r>
    <x v="12"/>
    <n v="66874005.460000001"/>
    <n v="272212219.87"/>
  </r>
  <r>
    <x v="13"/>
    <n v="543044061.13999999"/>
    <n v="382301903.77999997"/>
  </r>
  <r>
    <x v="14"/>
    <n v="481771603.18000001"/>
    <n v="439816717.63999999"/>
  </r>
  <r>
    <x v="15"/>
    <n v="476097668.25999999"/>
    <n v="473360456.02999997"/>
  </r>
  <r>
    <x v="16"/>
    <n v="454188610.00999999"/>
    <n v="456622364.57999998"/>
  </r>
  <r>
    <x v="17"/>
    <n v="363107373.89999998"/>
    <n v="397889245.79000002"/>
  </r>
  <r>
    <x v="18"/>
    <n v="417926205.39999998"/>
    <n v="412258617.61000001"/>
  </r>
  <r>
    <x v="19"/>
    <n v="390685001.63"/>
    <n v="406371974.43000001"/>
  </r>
  <r>
    <x v="20"/>
    <n v="353179416.00999999"/>
    <n v="421064337.32999998"/>
  </r>
  <r>
    <x v="21"/>
    <n v="419987798.62"/>
    <n v="385823952.88"/>
  </r>
  <r>
    <x v="22"/>
    <n v="372839510.23000002"/>
    <n v="312962414.33999997"/>
  </r>
  <r>
    <x v="23"/>
    <n v="628940531.13"/>
    <n v="677352861.39999998"/>
  </r>
  <r>
    <x v="24"/>
    <n v="29804981.73"/>
    <n v="192464477.08000001"/>
  </r>
  <r>
    <x v="25"/>
    <n v="629101137.15999997"/>
    <n v="371421348.37"/>
  </r>
  <r>
    <x v="26"/>
    <n v="613668300.72000003"/>
    <n v="623880282.42999995"/>
  </r>
  <r>
    <x v="27"/>
    <n v="490696223.89999998"/>
    <n v="482757864.88"/>
  </r>
  <r>
    <x v="28"/>
    <n v="627285034.59000003"/>
    <n v="595536871.0700000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7344162.04"/>
    <n v="443789469.42000002"/>
    <n v="17178443.789999999"/>
    <n v="74808177.150000006"/>
    <n v="2126716668.96"/>
    <n v="5921188.9800000004"/>
    <n v="1727014314.04"/>
    <n v="1154920064.8399999"/>
    <n v="71531242.909999996"/>
    <n v="217461222.63"/>
  </r>
  <r>
    <x v="1"/>
    <n v="7392640.8399999999"/>
    <n v="392655233.38999999"/>
    <n v="18459200.629999999"/>
    <n v="73598687.280000001"/>
    <n v="2391918398.75"/>
    <n v="5689292.2699999996"/>
    <n v="1166956696.03"/>
    <n v="1164331778.1800001"/>
    <n v="89751264.540000007"/>
    <n v="217508870.72999999"/>
  </r>
  <r>
    <x v="2"/>
    <n v="7654581.9400000004"/>
    <n v="306410429.64999998"/>
    <n v="22088197.800000001"/>
    <n v="122036242.14"/>
    <n v="2993637294.2399998"/>
    <n v="5967354.8700000001"/>
    <n v="706904347.70000005"/>
    <n v="2237065753.8699999"/>
    <n v="86683792.650000006"/>
    <n v="230994139.18000001"/>
  </r>
  <r>
    <x v="3"/>
    <n v="7165566.0700000003"/>
    <n v="275006125.67000002"/>
    <n v="18532728.079999998"/>
    <n v="67379587.989999995"/>
    <n v="2304685526.77"/>
    <n v="5586112.5999999996"/>
    <n v="687989953.37"/>
    <n v="446428466.35000002"/>
    <n v="66609933.109999999"/>
    <n v="202580107.71000001"/>
  </r>
  <r>
    <x v="4"/>
    <n v="7165566.0700000003"/>
    <n v="275212933.76999998"/>
    <n v="18532728.079999998"/>
    <n v="63870414.020000003"/>
    <n v="2103409056.1300001"/>
    <n v="5586112.5999999996"/>
    <n v="678711100.63"/>
    <n v="393840511.98000002"/>
    <n v="67137732.019999996"/>
    <n v="236806905.88"/>
  </r>
  <r>
    <x v="5"/>
    <n v="7342808.7699999996"/>
    <n v="405519527.93000001"/>
    <n v="16958022.84"/>
    <n v="56962052.789999999"/>
    <n v="2089981701.71"/>
    <n v="5921188.0899999999"/>
    <n v="1725814588.51"/>
    <n v="638094904.76999998"/>
    <n v="70173521.650000006"/>
    <n v="216424274.97999999"/>
  </r>
  <r>
    <x v="6"/>
    <n v="7392367.9299999997"/>
    <n v="386936508.97000003"/>
    <n v="17994545.469999999"/>
    <n v="62256082.899999999"/>
    <n v="2182550496"/>
    <n v="5688285.3399999999"/>
    <n v="1166743038.1300001"/>
    <n v="909908568.37"/>
    <n v="89053996.670000002"/>
    <n v="209513175.90000001"/>
  </r>
  <r>
    <x v="7"/>
    <n v="2826279.24"/>
    <n v="106592255.23999999"/>
    <n v="7837504.6399999997"/>
    <n v="25086601.350000001"/>
    <n v="1107303586.3"/>
    <n v="2110233.83"/>
    <n v="365799091.27999997"/>
    <n v="538832501.75"/>
    <n v="25756564.640000001"/>
    <n v="83916225.560000002"/>
  </r>
  <r>
    <x v="8"/>
    <m/>
    <m/>
    <m/>
    <m/>
    <m/>
    <m/>
    <m/>
    <m/>
    <m/>
    <m/>
  </r>
  <r>
    <x v="9"/>
    <m/>
    <m/>
    <m/>
    <m/>
    <m/>
    <m/>
    <m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365415835.69999999"/>
    <n v="4537298.0199999996"/>
    <n v="38881643.829999998"/>
    <n v="272476464.49000001"/>
    <n v="692972483.75999999"/>
    <n v="5099862"/>
    <n v="2123177005.54"/>
    <n v="156690163.59"/>
    <n v="1999661224.21"/>
    <n v="187772973.62"/>
    <n v="0"/>
  </r>
  <r>
    <x v="1"/>
    <n v="331855908.74000001"/>
    <n v="0"/>
    <n v="35153723.82"/>
    <n v="488001553.64999998"/>
    <n v="719995306.44000006"/>
    <n v="0"/>
    <n v="2385339330.0999999"/>
    <n v="154551830.13999999"/>
    <n v="1257320374.1300001"/>
    <n v="156044035.62"/>
    <n v="0"/>
  </r>
  <r>
    <x v="2"/>
    <n v="414865050.10000002"/>
    <n v="5345400"/>
    <n v="40813950.270000003"/>
    <n v="419184322.89999998"/>
    <n v="1587253999.9200001"/>
    <n v="0"/>
    <n v="3002083908.7399998"/>
    <n v="167760625.24000001"/>
    <n v="1028890396.5"/>
    <n v="47150237.350000001"/>
    <n v="6094243.0199999996"/>
  </r>
  <r>
    <x v="3"/>
    <n v="333684550.12"/>
    <n v="5863340.8200000003"/>
    <n v="38390504.090000004"/>
    <n v="227989641.71000001"/>
    <n v="169207254.33000001"/>
    <n v="0"/>
    <n v="2307122735.5799999"/>
    <n v="141528137.66999999"/>
    <n v="814048112.38999999"/>
    <n v="40620014.939999998"/>
    <n v="3509816.07"/>
  </r>
  <r>
    <x v="4"/>
    <n v="333893103.31999999"/>
    <n v="6390036.7300000004"/>
    <n v="38390504.090000004"/>
    <n v="165848926.43000001"/>
    <n v="182247713.72"/>
    <n v="0"/>
    <n v="2138375743.71"/>
    <n v="138813212.84"/>
    <n v="805693805.39999998"/>
    <n v="40620014.939999998"/>
    <n v="0"/>
  </r>
  <r>
    <x v="5"/>
    <n v="335604872.61000001"/>
    <n v="4537298.0199999996"/>
    <n v="38468527.630000003"/>
    <n v="201567479.59999999"/>
    <n v="251263664.11000001"/>
    <n v="5099862"/>
    <n v="2086269321.53"/>
    <n v="155762578.55000001"/>
    <n v="1993585577.47"/>
    <n v="161033410.52000001"/>
    <n v="0"/>
  </r>
  <r>
    <x v="6"/>
    <n v="316314536.52999997"/>
    <n v="0"/>
    <n v="34932679.380000003"/>
    <n v="432684749.74000001"/>
    <n v="519934096.5"/>
    <n v="0"/>
    <n v="2175929980.0999999"/>
    <n v="146620309.31"/>
    <n v="1257106716.23"/>
    <n v="154513997.88999999"/>
    <n v="0"/>
  </r>
  <r>
    <x v="7"/>
    <n v="133453953.70999999"/>
    <n v="1809451.87"/>
    <n v="13146443.65"/>
    <n v="124715134.3"/>
    <n v="351233032.47000003"/>
    <n v="0"/>
    <n v="1103602063.76"/>
    <n v="58186690.530000001"/>
    <n v="464890439.81999999"/>
    <n v="15023633.720000001"/>
    <n v="0"/>
  </r>
  <r>
    <x v="8"/>
    <m/>
    <m/>
    <m/>
    <m/>
    <m/>
    <m/>
    <m/>
    <m/>
    <m/>
    <m/>
    <m/>
  </r>
  <r>
    <x v="9"/>
    <m/>
    <m/>
    <m/>
    <m/>
    <m/>
    <m/>
    <m/>
    <m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2174340311.27"/>
    <n v="1137624709.3499999"/>
    <n v="329654764.22000003"/>
    <n v="0"/>
    <n v="600003065.13"/>
    <n v="9139338.4800000004"/>
    <n v="1382710"/>
    <n v="39665827.159999996"/>
    <n v="1554874229.1500001"/>
  </r>
  <r>
    <x v="1"/>
    <n v="2429700552"/>
    <n v="1085700823.3699999"/>
    <n v="146722122.11000001"/>
    <n v="1163924914.9100001"/>
    <n v="451130214.05000001"/>
    <n v="36820098.25"/>
    <n v="34748761.630000003"/>
    <n v="38103666.369999997"/>
    <n v="141410909.94999999"/>
  </r>
  <r>
    <x v="2"/>
    <n v="3053971648.1199999"/>
    <n v="2205463806.6100001"/>
    <n v="165655670.11000001"/>
    <n v="704804347.70000005"/>
    <n v="319142568.14999998"/>
    <n v="57611063.799999997"/>
    <n v="29107647.780000001"/>
    <n v="3946523.16"/>
    <n v="179738858.61000001"/>
  </r>
  <r>
    <x v="3"/>
    <n v="2368267496.8099999"/>
    <n v="453187392.74000001"/>
    <n v="141628137.66999999"/>
    <n v="686889953.37"/>
    <n v="277448666.38999999"/>
    <n v="50905342.840000004"/>
    <n v="0"/>
    <n v="3873123.16"/>
    <n v="146763994.74000001"/>
  </r>
  <r>
    <x v="4"/>
    <n v="2201202749.1700001"/>
    <n v="403329438.37"/>
    <n v="138913212.84"/>
    <n v="677611100.63"/>
    <n v="278182170.39999998"/>
    <n v="50906445.840000004"/>
    <n v="0"/>
    <n v="3873123.16"/>
    <n v="189054820.77000001"/>
  </r>
  <r>
    <x v="5"/>
    <n v="2138875213.8099999"/>
    <n v="623811354.15999997"/>
    <n v="301987616.07999998"/>
    <n v="0"/>
    <n v="597004193.78999996"/>
    <n v="8891748.4299999997"/>
    <n v="0"/>
    <n v="39252710.960000001"/>
    <n v="1523369754.8099999"/>
  </r>
  <r>
    <x v="6"/>
    <n v="2222565136.96"/>
    <n v="838274429.60000002"/>
    <n v="138933953.31999999"/>
    <n v="1163861257.01"/>
    <n v="442883677.12"/>
    <n v="36258758.049999997"/>
    <n v="34738288.310000002"/>
    <n v="37831021.93"/>
    <n v="122690543.38"/>
  </r>
  <r>
    <x v="7"/>
    <n v="1129689697.1500001"/>
    <n v="514988347.41000003"/>
    <n v="57852551.130000003"/>
    <n v="364654125.27999997"/>
    <n v="112600094.65000001"/>
    <n v="18884677.850000001"/>
    <n v="19914849.300000001"/>
    <n v="1137817.33"/>
    <n v="46338683.729999997"/>
  </r>
  <r>
    <x v="8"/>
    <n v="0"/>
    <n v="0"/>
    <n v="0"/>
    <n v="0"/>
    <n v="0"/>
    <n v="0"/>
    <n v="0"/>
    <n v="0"/>
    <n v="0"/>
  </r>
  <r>
    <x v="9"/>
    <n v="0"/>
    <n v="0"/>
    <n v="0"/>
    <n v="0"/>
    <n v="0"/>
    <n v="0"/>
    <n v="0"/>
    <n v="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247500"/>
    <n v="1983763"/>
    <n v="52567000"/>
    <n v="8683120"/>
    <n v="0"/>
    <n v="541732090"/>
    <n v="0"/>
    <n v="4000"/>
    <n v="155402128.00999999"/>
    <n v="50036325"/>
    <n v="839747850.01999998"/>
    <n v="1359528796.45"/>
    <n v="15537942.970000001"/>
    <n v="1722659109.25"/>
    <n v="798756467.91999996"/>
    <n v="14416446.24"/>
  </r>
  <r>
    <x v="1"/>
    <n v="424012"/>
    <n v="8043969"/>
    <n v="57569000"/>
    <n v="4425740"/>
    <n v="0"/>
    <n v="578183135"/>
    <n v="0"/>
    <n v="3800"/>
    <n v="141463702.53999999"/>
    <n v="43009253.390000001"/>
    <n v="893399403.77999997"/>
    <n v="1560666144.0899999"/>
    <n v="8797723.3499999996"/>
    <n v="1160779662.3199999"/>
    <n v="573363931.14999998"/>
    <n v="29565466.699999999"/>
  </r>
  <r>
    <x v="2"/>
    <n v="339649.52"/>
    <n v="2789322"/>
    <n v="54990000"/>
    <n v="1088010"/>
    <n v="0"/>
    <n v="1016819280"/>
    <n v="0"/>
    <n v="0"/>
    <n v="20538065.809999999"/>
    <n v="50834590"/>
    <n v="769395908.26999998"/>
    <n v="1878871006.03"/>
    <n v="12000680.98"/>
    <n v="704749101.54999995"/>
    <n v="1772151375.46"/>
    <n v="18921551.100000001"/>
  </r>
  <r>
    <x v="3"/>
    <n v="339649.52"/>
    <n v="2789322"/>
    <n v="54990000"/>
    <n v="1088010"/>
    <n v="0"/>
    <n v="1053075320"/>
    <n v="0"/>
    <n v="0"/>
    <n v="19614920.219999999"/>
    <n v="55181980"/>
    <n v="668681834"/>
    <n v="1424935338.8199999"/>
    <n v="840968.03"/>
    <n v="686889953.37"/>
    <n v="217716608.62"/>
    <n v="4118242.91"/>
  </r>
  <r>
    <x v="4"/>
    <n v="339649.52"/>
    <n v="2789322"/>
    <n v="54990000"/>
    <n v="1088010"/>
    <n v="0"/>
    <n v="1076576770"/>
    <n v="0"/>
    <n v="0"/>
    <n v="18565415.23"/>
    <n v="35528710"/>
    <n v="645199834"/>
    <n v="1230186010.9100001"/>
    <n v="35068266.200000003"/>
    <n v="677611100.63"/>
    <n v="161011729.78"/>
    <n v="4118242.91"/>
  </r>
  <r>
    <x v="5"/>
    <n v="265977.84000000003"/>
    <n v="3257030.29"/>
    <n v="56749239.850000001"/>
    <n v="4279577.01"/>
    <n v="101000"/>
    <n v="646062943.90999997"/>
    <n v="582436.11"/>
    <n v="4000"/>
    <n v="135501536.19"/>
    <n v="79772025.150000006"/>
    <n v="839726776.22000003"/>
    <n v="1332118081.47"/>
    <n v="15705991.33"/>
    <n v="1723627055.9300001"/>
    <n v="543369017.83000004"/>
    <n v="16113553.98"/>
  </r>
  <r>
    <x v="6"/>
    <n v="390226.56"/>
    <n v="4801982.92"/>
    <n v="84481167.099999994"/>
    <n v="1258188.55"/>
    <n v="0"/>
    <n v="654332762.90999997"/>
    <n v="618746.32999999996"/>
    <n v="3837.59"/>
    <n v="144233386.50999999"/>
    <n v="75408103.75"/>
    <n v="893396559.36000001"/>
    <n v="1559954220.5899999"/>
    <n v="6558460.7000000002"/>
    <n v="1163855445.49"/>
    <n v="348179797.72000003"/>
    <n v="31168898.890000001"/>
  </r>
  <r>
    <x v="7"/>
    <n v="111690.98"/>
    <n v="1008208.67"/>
    <n v="21066093.579999998"/>
    <n v="1033323.5"/>
    <n v="0"/>
    <n v="427848972.13"/>
    <n v="0"/>
    <n v="0"/>
    <n v="8622072.8100000005"/>
    <n v="51879120.369999997"/>
    <n v="336288065.91000003"/>
    <n v="749100607.58000004"/>
    <n v="-2719920.36"/>
    <n v="364876775.26999998"/>
    <n v="425680560.33999997"/>
    <n v="5760098.3200000003"/>
  </r>
  <r>
    <x v="8"/>
    <m/>
    <m/>
    <m/>
    <m/>
    <m/>
    <m/>
    <m/>
    <m/>
    <m/>
    <m/>
    <m/>
    <m/>
    <m/>
    <m/>
    <m/>
    <m/>
  </r>
  <r>
    <x v="9"/>
    <m/>
    <m/>
    <m/>
    <m/>
    <m/>
    <m/>
    <m/>
    <m/>
    <m/>
    <m/>
    <m/>
    <m/>
    <m/>
    <m/>
    <m/>
    <m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n v="298188000"/>
    <n v="44433090"/>
    <n v="70738000"/>
    <n v="109873000"/>
    <n v="18554800"/>
    <n v="145235237.19999999"/>
    <n v="4874280411.6599998"/>
  </r>
  <r>
    <x v="1"/>
    <n v="309347000"/>
    <n v="50174135"/>
    <n v="81559000"/>
    <n v="117793000"/>
    <n v="19383500"/>
    <n v="148478335.28999999"/>
    <n v="4332959973.0299997"/>
  </r>
  <r>
    <x v="2"/>
    <n v="626750000"/>
    <n v="50571280"/>
    <n v="173911000"/>
    <n v="142986000"/>
    <n v="22617000"/>
    <n v="137649981.90000001"/>
    <n v="5149003278.8199997"/>
  </r>
  <r>
    <x v="3"/>
    <n v="637046590"/>
    <n v="52011330"/>
    <n v="191832400"/>
    <n v="149089000"/>
    <n v="23153800"/>
    <n v="139222058.94"/>
    <n v="2997906968.5500002"/>
  </r>
  <r>
    <x v="4"/>
    <n v="639545090"/>
    <n v="52800680"/>
    <n v="206628000"/>
    <n v="154000000"/>
    <n v="23630800"/>
    <n v="117818568.94"/>
    <n v="2748649922.2399998"/>
  </r>
  <r>
    <x v="5"/>
    <n v="327462023.39999998"/>
    <n v="51273060.240000002"/>
    <n v="107782749.44"/>
    <n v="137671242.55000001"/>
    <n v="21676701.149999999"/>
    <n v="182851087.00999999"/>
    <n v="4568519379.3199997"/>
  </r>
  <r>
    <x v="6"/>
    <n v="368776963.00999999"/>
    <n v="52135341.649999999"/>
    <n v="75726369.569999993"/>
    <n v="135276090.09"/>
    <n v="22411951.969999999"/>
    <n v="212386711.91"/>
    <n v="4101928356.77"/>
  </r>
  <r>
    <x v="7"/>
    <n v="249711956.74000001"/>
    <n v="22051197.77"/>
    <n v="119193863.67"/>
    <n v="28295883.25"/>
    <n v="8651070.6999999993"/>
    <n v="90538906.810000002"/>
    <n v="1872112790.1600001"/>
  </r>
  <r>
    <x v="8"/>
    <m/>
    <m/>
    <m/>
    <m/>
    <m/>
    <m/>
    <m/>
  </r>
  <r>
    <x v="9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5" indent="0" outline="1" outlineData="1" multipleFieldFilters="0" chartFormat="7">
  <location ref="A3:D5" firstHeaderRow="0" firstDataRow="1" firstDataCol="1"/>
  <pivotFields count="7">
    <pivotField axis="axisRow" showAll="0">
      <items count="6">
        <item h="1" x="0"/>
        <item h="1" x="1"/>
        <item h="1" x="2"/>
        <item h="1" x="3"/>
        <item x="4"/>
        <item t="default"/>
      </items>
    </pivotField>
    <pivotField dataField="1" numFmtId="4" showAll="0"/>
    <pivotField dataField="1" numFmtId="4" showAll="0"/>
    <pivotField dataField="1" numFmtId="4" showAll="0"/>
    <pivotField numFmtId="4" showAll="0"/>
    <pivotField numFmtId="4" showAll="0"/>
    <pivotField numFmtId="4" showAll="0"/>
  </pivotFields>
  <rowFields count="1">
    <field x="0"/>
  </rowFields>
  <rowItems count="2"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Дефицит/профицит " fld="3" baseField="0" baseItem="0" numFmtId="4"/>
    <dataField name="Расходы " fld="2" baseField="0" baseItem="0" numFmtId="4"/>
    <dataField name="Доходы" fld="1" baseField="0" baseItem="0" numFmtId="4"/>
  </dataFields>
  <chartFormats count="8">
    <chartFormat chart="0" format="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5DF64E5-0AD5-48DC-A059-B645EEE5615C}" name="Сводная таблица1" cacheId="5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7">
  <location ref="A3:D13" firstHeaderRow="1" firstDataRow="2" firstDataCol="1" rowPageCount="1" colPageCount="1"/>
  <pivotFields count="13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Col" showAll="0">
      <items count="15">
        <item sd="0" x="0"/>
        <item n="План"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n="Факт"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1">
    <field x="-2"/>
  </rowFields>
  <row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rowItems>
  <colFields count="1">
    <field x="10"/>
  </colFields>
  <colItems count="3">
    <i>
      <x v="1"/>
    </i>
    <i>
      <x v="12"/>
    </i>
    <i t="grand">
      <x/>
    </i>
  </colItems>
  <pageFields count="1">
    <pageField fld="12" item="3" hier="-1"/>
  </pageFields>
  <dataFields count="9">
    <dataField name="Успех_x000a_каждого_x000a_ребенка " fld="1" baseField="0" baseItem="0" numFmtId="4"/>
    <dataField name="Современная_x000a_ школа " fld="2" baseField="0" baseItem="0"/>
    <dataField name="Культурная_x000a_ среда " fld="3" baseField="0" baseItem="0"/>
    <dataField name="Творческие_x000a_ люди " fld="4" baseField="0" baseItem="0"/>
    <dataField name="Финансовая_x000a_ поддержка_x000a_ семей при _x000a_рождении _x000a_детей " fld="5" baseField="0" baseItem="0"/>
    <dataField name="Спорт – _x000a_норма _x000a_жизни " fld="6" baseField="0" baseItem="0"/>
    <dataField name="Комплексная_x000a_ система _x000a_обращения_x000a_ с твердыми_x000a_ коммунальными_x000a_ отходами " fld="7" baseField="0" baseItem="0"/>
    <dataField name="Обеспечение_x000a_ устойчивого_x000a_ сокращения_x000a_ непригодного_x000a_ для проживания_x000a_ жилищного_x000a_ фонда " fld="8" baseField="0" baseItem="0"/>
    <dataField name="Формирование_x000a_ комфортной_x000a_ городской_x000a_ среды " fld="9" baseField="0" baseItem="0"/>
  </dataFields>
  <formats count="1">
    <format dxfId="41">
      <pivotArea collapsedLevelsAreSubtotals="1" fieldPosition="0">
        <references count="2">
          <reference field="4294967294" count="7">
            <x v="1"/>
            <x v="2"/>
            <x v="3"/>
            <x v="4"/>
            <x v="5"/>
            <x v="6"/>
            <x v="7"/>
          </reference>
          <reference field="10" count="2" selected="0">
            <x v="1"/>
            <x v="12"/>
          </reference>
        </references>
      </pivotArea>
    </format>
  </formats>
  <chartFormats count="1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2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6"/>
          </reference>
          <reference field="10" count="1" selected="0">
            <x v="12"/>
          </reference>
        </references>
      </pivotArea>
    </chartFormat>
    <chartFormat chart="6" format="14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6" format="15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69AC5C-E909-4D68-BB54-53858D99366E}" name="Сводная таблица2" cacheId="5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5">
  <location ref="A3:C13" firstHeaderRow="1" firstDataRow="2" firstDataCol="1" rowPageCount="1" colPageCount="1"/>
  <pivotFields count="13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Col" showAll="0" defaultSubtotal="0">
      <items count="14">
        <item h="1" sd="0" x="0"/>
        <item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Page" showAll="0" defaultSubtotal="0">
      <items count="8">
        <item sd="0" x="0"/>
        <item sd="0" x="1"/>
        <item sd="0" x="2"/>
        <item sd="0" x="3"/>
        <item sd="0" x="4"/>
        <item sd="0" x="5"/>
        <item sd="0" x="6"/>
        <item sd="0" x="7"/>
      </items>
    </pivotField>
  </pivotFields>
  <rowFields count="1">
    <field x="-2"/>
  </rowFields>
  <row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rowItems>
  <colFields count="1">
    <field x="10"/>
  </colFields>
  <colItems count="2">
    <i>
      <x v="1"/>
    </i>
    <i t="grand">
      <x/>
    </i>
  </colItems>
  <pageFields count="1">
    <pageField fld="12" item="3" hier="-1"/>
  </pageFields>
  <dataFields count="9">
    <dataField name="Успех каждого ребенка " fld="1" baseField="0" baseItem="0" numFmtId="4"/>
    <dataField name="Современная школа " fld="2" baseField="0" baseItem="0"/>
    <dataField name="Культурная среда " fld="3" baseField="0" baseItem="0"/>
    <dataField name="Творческие люди " fld="4" baseField="0" baseItem="0"/>
    <dataField name="Финансовая поддержка семей при рождении детей " fld="5" baseField="0" baseItem="0"/>
    <dataField name="Спорт – норма жизни " fld="6" baseField="0" baseItem="0"/>
    <dataField name="Комплексная система обращения с твердыми коммунальными отходами " fld="7" baseField="0" baseItem="0"/>
    <dataField name="Обеспечение устойчивого сокращения непригодного для проживания жилищного фонда " fld="8" baseField="0" baseItem="0"/>
    <dataField name="Формирование комфортной городской среды " fld="9" baseField="0" baseItem="0"/>
  </dataFields>
  <formats count="1">
    <format dxfId="40">
      <pivotArea collapsedLevelsAreSubtotals="1" fieldPosition="0">
        <references count="2">
          <reference field="4294967294" count="8">
            <x v="1"/>
            <x v="2"/>
            <x v="3"/>
            <x v="4"/>
            <x v="5"/>
            <x v="6"/>
            <x v="7"/>
            <x v="8"/>
          </reference>
          <reference field="10" count="0" selected="0"/>
        </references>
      </pivotArea>
    </format>
  </formats>
  <chartFormats count="2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1"/>
          </reference>
          <reference field="10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2"/>
          </reference>
          <reference field="10" count="1" selected="0">
            <x v="1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3"/>
          </reference>
          <reference field="10" count="1" selected="0">
            <x v="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4"/>
          </reference>
          <reference field="10" count="1" selected="0">
            <x v="1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5"/>
          </reference>
          <reference field="10" count="1" selected="0">
            <x v="1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6"/>
          </reference>
          <reference field="10" count="1" selected="0">
            <x v="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7"/>
          </reference>
          <reference field="10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8"/>
          </reference>
          <reference field="10" count="1" selected="0">
            <x v="1"/>
          </reference>
        </references>
      </pivotArea>
    </chartFormat>
    <chartFormat chart="4" format="29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4" format="30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4" format="31">
      <pivotArea type="data" outline="0" fieldPosition="0">
        <references count="2">
          <reference field="4294967294" count="1" selected="0">
            <x v="1"/>
          </reference>
          <reference field="10" count="1" selected="0">
            <x v="1"/>
          </reference>
        </references>
      </pivotArea>
    </chartFormat>
    <chartFormat chart="4" format="32">
      <pivotArea type="data" outline="0" fieldPosition="0">
        <references count="2">
          <reference field="4294967294" count="1" selected="0">
            <x v="2"/>
          </reference>
          <reference field="10" count="1" selected="0">
            <x v="1"/>
          </reference>
        </references>
      </pivotArea>
    </chartFormat>
    <chartFormat chart="4" format="33">
      <pivotArea type="data" outline="0" fieldPosition="0">
        <references count="2">
          <reference field="4294967294" count="1" selected="0">
            <x v="3"/>
          </reference>
          <reference field="10" count="1" selected="0">
            <x v="1"/>
          </reference>
        </references>
      </pivotArea>
    </chartFormat>
    <chartFormat chart="4" format="34">
      <pivotArea type="data" outline="0" fieldPosition="0">
        <references count="2">
          <reference field="4294967294" count="1" selected="0">
            <x v="4"/>
          </reference>
          <reference field="10" count="1" selected="0">
            <x v="1"/>
          </reference>
        </references>
      </pivotArea>
    </chartFormat>
    <chartFormat chart="4" format="35">
      <pivotArea type="data" outline="0" fieldPosition="0">
        <references count="2">
          <reference field="4294967294" count="1" selected="0">
            <x v="5"/>
          </reference>
          <reference field="10" count="1" selected="0">
            <x v="1"/>
          </reference>
        </references>
      </pivotArea>
    </chartFormat>
    <chartFormat chart="4" format="36">
      <pivotArea type="data" outline="0" fieldPosition="0">
        <references count="2">
          <reference field="4294967294" count="1" selected="0">
            <x v="6"/>
          </reference>
          <reference field="10" count="1" selected="0">
            <x v="1"/>
          </reference>
        </references>
      </pivotArea>
    </chartFormat>
    <chartFormat chart="4" format="37">
      <pivotArea type="data" outline="0" fieldPosition="0">
        <references count="2">
          <reference field="4294967294" count="1" selected="0">
            <x v="7"/>
          </reference>
          <reference field="10" count="1" selected="0">
            <x v="1"/>
          </reference>
        </references>
      </pivotArea>
    </chartFormat>
    <chartFormat chart="4" format="38">
      <pivotArea type="data" outline="0" fieldPosition="0">
        <references count="2">
          <reference field="4294967294" count="1" selected="0">
            <x v="8"/>
          </reference>
          <reference field="1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F0CAB0C-E355-4FB7-B6C4-8517A0008CE5}" name="Сводная таблица1" cacheId="28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7">
  <location ref="A3:D20" firstHeaderRow="1" firstDataRow="2" firstDataCol="1" rowPageCount="1" colPageCount="1"/>
  <pivotFields count="20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Col" showAll="0">
      <items count="15">
        <item sd="0" x="0"/>
        <item n="План"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n="Факт"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1">
    <field x="-2"/>
  </rowFields>
  <row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rowItems>
  <colFields count="1">
    <field x="17"/>
  </colFields>
  <colItems count="3">
    <i>
      <x v="1"/>
    </i>
    <i>
      <x v="12"/>
    </i>
    <i t="grand">
      <x/>
    </i>
  </colItems>
  <pageFields count="1">
    <pageField fld="19" item="3" hier="-1"/>
  </pageFields>
  <dataFields count="16">
    <dataField name="Правительство _x000a_СК " fld="1" baseField="0" baseItem="0" numFmtId="4"/>
    <dataField name="Управление_x000a_ по обеспечению_x000a_ деятельности_x000a_ мировых_x000a_ судей  " fld="2" baseField="0" baseItem="0"/>
    <dataField name="Министерство_x000a_ имущественных_x000a_ отношений" fld="3" baseField="0" baseItem="0"/>
    <dataField name="Федеральная_x000a_ служба по_x000a_ надзору_x000a_ в сфере_x000a_ природопользования " fld="4" baseField="0" baseItem="0"/>
    <dataField name="Федеральная_x000a_ служба по_x000a_ труду и _x000a_занятости " fld="5" baseField="0" baseItem="0"/>
    <dataField name="УФНС" fld="6" baseField="0" baseItem="0"/>
    <dataField name="МВД _x000a_России " fld="7" baseField="0" baseItem="0"/>
    <dataField name="Дума " fld="8" baseField="0" baseItem="0"/>
    <dataField name="Администрация " fld="9" baseField="0" baseItem="0"/>
    <dataField name="Управление_x000a_имущественных_x000a_ отношений" fld="10" baseField="0" baseItem="0"/>
    <dataField name="Финансовое_x000a_ управление " fld="11" baseField="0" baseItem="0"/>
    <dataField name="Управление_x000a_ образования" fld="12" baseField="0" baseItem="0"/>
    <dataField name="Управление_x000a_ культуры" fld="13" baseField="0" baseItem="0"/>
    <dataField name="УТСЗН " fld="14" baseField="0" baseItem="0"/>
    <dataField name="ЖКХ" fld="15" baseField="0" baseItem="0"/>
    <dataField name="УПРСХ" fld="16" baseField="0" baseItem="0"/>
  </dataFields>
  <formats count="1">
    <format dxfId="25">
      <pivotArea collapsedLevelsAreSubtotals="1" fieldPosition="0">
        <references count="2">
          <reference field="4294967294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  <reference field="17" count="2" selected="0">
            <x v="1"/>
            <x v="12"/>
          </reference>
        </references>
      </pivotArea>
    </format>
  </formats>
  <chartFormats count="2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6" format="20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6" format="21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"/>
          </reference>
        </references>
      </pivotArea>
    </chartFormat>
    <chartFormat chart="6" format="22">
      <pivotArea type="data" outline="0" fieldPosition="0">
        <references count="2">
          <reference field="4294967294" count="1" selected="0">
            <x v="5"/>
          </reference>
          <reference field="17" count="1" selected="0">
            <x v="12"/>
          </reference>
        </references>
      </pivotArea>
    </chartFormat>
    <chartFormat chart="6" format="23">
      <pivotArea type="data" outline="0" fieldPosition="0">
        <references count="2">
          <reference field="4294967294" count="1" selected="0">
            <x v="5"/>
          </reference>
          <reference field="17" count="1" selected="0">
            <x v="1"/>
          </reference>
        </references>
      </pivotArea>
    </chartFormat>
    <chartFormat chart="6" format="24">
      <pivotArea type="data" outline="0" fieldPosition="0">
        <references count="2">
          <reference field="4294967294" count="1" selected="0">
            <x v="8"/>
          </reference>
          <reference field="17" count="1" selected="0">
            <x v="12"/>
          </reference>
        </references>
      </pivotArea>
    </chartFormat>
    <chartFormat chart="6" format="25">
      <pivotArea type="data" outline="0" fieldPosition="0">
        <references count="2">
          <reference field="4294967294" count="1" selected="0">
            <x v="10"/>
          </reference>
          <reference field="17" count="1" selected="0">
            <x v="12"/>
          </reference>
        </references>
      </pivotArea>
    </chartFormat>
    <chartFormat chart="6" format="26">
      <pivotArea type="data" outline="0" fieldPosition="0">
        <references count="2">
          <reference field="4294967294" count="1" selected="0">
            <x v="12"/>
          </reference>
          <reference field="17" count="1" selected="0">
            <x v="12"/>
          </reference>
        </references>
      </pivotArea>
    </chartFormat>
    <chartFormat chart="6" format="27">
      <pivotArea type="data" outline="0" fieldPosition="0">
        <references count="2">
          <reference field="4294967294" count="1" selected="0">
            <x v="3"/>
          </reference>
          <reference field="1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A1361B-3474-48C6-9C49-DBAFF3882E15}" name="Сводная таблица1" cacheId="28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9">
  <location ref="A3:C20" firstHeaderRow="1" firstDataRow="2" firstDataCol="1" rowPageCount="1" colPageCount="1"/>
  <pivotFields count="20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Col" showAll="0">
      <items count="15">
        <item h="1" sd="0" x="0"/>
        <item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1">
    <field x="-2"/>
  </rowFields>
  <rowItems count="16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</rowItems>
  <colFields count="1">
    <field x="17"/>
  </colFields>
  <colItems count="2">
    <i>
      <x v="1"/>
    </i>
    <i t="grand">
      <x/>
    </i>
  </colItems>
  <pageFields count="1">
    <pageField fld="19" item="3" hier="-1"/>
  </pageFields>
  <dataFields count="16">
    <dataField name="Правительство СК " fld="1" baseField="0" baseItem="0" numFmtId="4"/>
    <dataField name="Управление по обеспечению деятельности мировых судей" fld="2" baseField="0" baseItem="0"/>
    <dataField name="Министерство имущественных отношений" fld="3" baseField="0" baseItem="0"/>
    <dataField name="Федеральная служба по надзору в сфере природопользования " fld="4" baseField="0" baseItem="0"/>
    <dataField name="Федеральная служба по труду и занятости " fld="5" baseField="0" baseItem="0"/>
    <dataField name="УФНС" fld="6" baseField="0" baseItem="0"/>
    <dataField name="МВД России " fld="7" baseField="0" baseItem="0"/>
    <dataField name="Дума " fld="8" baseField="0" baseItem="0"/>
    <dataField name="Администрация " fld="9" baseField="0" baseItem="0"/>
    <dataField name="Управление имущественных отношений" fld="10" baseField="0" baseItem="0"/>
    <dataField name="Финансовое управление " fld="11" baseField="0" baseItem="0"/>
    <dataField name="Управление образования" fld="12" baseField="0" baseItem="0"/>
    <dataField name="Управление культуры" fld="13" baseField="0" baseItem="0"/>
    <dataField name="УТСЗН " fld="14" baseField="0" baseItem="0"/>
    <dataField name="ЖКХ" fld="15" baseField="0" baseItem="0"/>
    <dataField name="УПРСХ" fld="16" baseField="0" baseItem="0"/>
  </dataFields>
  <formats count="1">
    <format dxfId="24">
      <pivotArea collapsedLevelsAreSubtotals="1" fieldPosition="0">
        <references count="2">
          <reference field="4294967294" count="1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  <reference field="17" count="0" selected="0"/>
        </references>
      </pivotArea>
    </format>
  </formats>
  <chartFormats count="6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4294967294" count="1" selected="0">
            <x v="11"/>
          </reference>
        </references>
      </pivotArea>
    </chartFormat>
    <chartFormat chart="0" format="12" series="1">
      <pivotArea type="data" outline="0" fieldPosition="0">
        <references count="1">
          <reference field="4294967294" count="1" selected="0">
            <x v="12"/>
          </reference>
        </references>
      </pivotArea>
    </chartFormat>
    <chartFormat chart="0" format="13" series="1">
      <pivotArea type="data" outline="0" fieldPosition="0">
        <references count="1">
          <reference field="4294967294" count="1" selected="0">
            <x v="13"/>
          </reference>
        </references>
      </pivotArea>
    </chartFormat>
    <chartFormat chart="0" format="14" series="1">
      <pivotArea type="data" outline="0" fieldPosition="0">
        <references count="1">
          <reference field="4294967294" count="1" selected="0">
            <x v="14"/>
          </reference>
        </references>
      </pivotArea>
    </chartFormat>
    <chartFormat chart="0" format="15" series="1">
      <pivotArea type="data" outline="0" fieldPosition="0">
        <references count="1">
          <reference field="4294967294" count="1" selected="0">
            <x v="15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"/>
          </reference>
        </references>
      </pivotArea>
    </chartFormat>
    <chartFormat chart="4" format="17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4" format="1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"/>
          </reference>
        </references>
      </pivotArea>
    </chartFormat>
    <chartFormat chart="4" format="19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4" format="20">
      <pivotArea type="data" outline="0" fieldPosition="0">
        <references count="2">
          <reference field="4294967294" count="1" selected="0">
            <x v="1"/>
          </reference>
          <reference field="17" count="1" selected="0">
            <x v="1"/>
          </reference>
        </references>
      </pivotArea>
    </chartFormat>
    <chartFormat chart="4" format="21">
      <pivotArea type="data" outline="0" fieldPosition="0">
        <references count="2">
          <reference field="4294967294" count="1" selected="0">
            <x v="2"/>
          </reference>
          <reference field="17" count="1" selected="0">
            <x v="1"/>
          </reference>
        </references>
      </pivotArea>
    </chartFormat>
    <chartFormat chart="4" format="22">
      <pivotArea type="data" outline="0" fieldPosition="0">
        <references count="2">
          <reference field="4294967294" count="1" selected="0">
            <x v="3"/>
          </reference>
          <reference field="17" count="1" selected="0">
            <x v="1"/>
          </reference>
        </references>
      </pivotArea>
    </chartFormat>
    <chartFormat chart="4" format="23">
      <pivotArea type="data" outline="0" fieldPosition="0">
        <references count="2">
          <reference field="4294967294" count="1" selected="0">
            <x v="4"/>
          </reference>
          <reference field="17" count="1" selected="0">
            <x v="1"/>
          </reference>
        </references>
      </pivotArea>
    </chartFormat>
    <chartFormat chart="4" format="24">
      <pivotArea type="data" outline="0" fieldPosition="0">
        <references count="2">
          <reference field="4294967294" count="1" selected="0">
            <x v="5"/>
          </reference>
          <reference field="17" count="1" selected="0">
            <x v="1"/>
          </reference>
        </references>
      </pivotArea>
    </chartFormat>
    <chartFormat chart="4" format="25">
      <pivotArea type="data" outline="0" fieldPosition="0">
        <references count="2">
          <reference field="4294967294" count="1" selected="0">
            <x v="6"/>
          </reference>
          <reference field="17" count="1" selected="0">
            <x v="1"/>
          </reference>
        </references>
      </pivotArea>
    </chartFormat>
    <chartFormat chart="4" format="26">
      <pivotArea type="data" outline="0" fieldPosition="0">
        <references count="2">
          <reference field="4294967294" count="1" selected="0">
            <x v="7"/>
          </reference>
          <reference field="17" count="1" selected="0">
            <x v="1"/>
          </reference>
        </references>
      </pivotArea>
    </chartFormat>
    <chartFormat chart="4" format="27">
      <pivotArea type="data" outline="0" fieldPosition="0">
        <references count="2">
          <reference field="4294967294" count="1" selected="0">
            <x v="8"/>
          </reference>
          <reference field="17" count="1" selected="0">
            <x v="1"/>
          </reference>
        </references>
      </pivotArea>
    </chartFormat>
    <chartFormat chart="4" format="28">
      <pivotArea type="data" outline="0" fieldPosition="0">
        <references count="2">
          <reference field="4294967294" count="1" selected="0">
            <x v="9"/>
          </reference>
          <reference field="17" count="1" selected="0">
            <x v="1"/>
          </reference>
        </references>
      </pivotArea>
    </chartFormat>
    <chartFormat chart="4" format="29">
      <pivotArea type="data" outline="0" fieldPosition="0">
        <references count="2">
          <reference field="4294967294" count="1" selected="0">
            <x v="10"/>
          </reference>
          <reference field="17" count="1" selected="0">
            <x v="1"/>
          </reference>
        </references>
      </pivotArea>
    </chartFormat>
    <chartFormat chart="4" format="30">
      <pivotArea type="data" outline="0" fieldPosition="0">
        <references count="2">
          <reference field="4294967294" count="1" selected="0">
            <x v="11"/>
          </reference>
          <reference field="17" count="1" selected="0">
            <x v="1"/>
          </reference>
        </references>
      </pivotArea>
    </chartFormat>
    <chartFormat chart="4" format="31">
      <pivotArea type="data" outline="0" fieldPosition="0">
        <references count="2">
          <reference field="4294967294" count="1" selected="0">
            <x v="12"/>
          </reference>
          <reference field="17" count="1" selected="0">
            <x v="1"/>
          </reference>
        </references>
      </pivotArea>
    </chartFormat>
    <chartFormat chart="4" format="32">
      <pivotArea type="data" outline="0" fieldPosition="0">
        <references count="2">
          <reference field="4294967294" count="1" selected="0">
            <x v="13"/>
          </reference>
          <reference field="17" count="1" selected="0">
            <x v="1"/>
          </reference>
        </references>
      </pivotArea>
    </chartFormat>
    <chartFormat chart="4" format="33">
      <pivotArea type="data" outline="0" fieldPosition="0">
        <references count="2">
          <reference field="4294967294" count="1" selected="0">
            <x v="14"/>
          </reference>
          <reference field="17" count="1" selected="0">
            <x v="1"/>
          </reference>
        </references>
      </pivotArea>
    </chartFormat>
    <chartFormat chart="4" format="34">
      <pivotArea type="data" outline="0" fieldPosition="0">
        <references count="2">
          <reference field="4294967294" count="1" selected="0">
            <x v="15"/>
          </reference>
          <reference field="17" count="1" selected="0">
            <x v="1"/>
          </reference>
        </references>
      </pivotArea>
    </chartFormat>
    <chartFormat chart="4" format="35">
      <pivotArea type="data" outline="0" fieldPosition="0">
        <references count="2">
          <reference field="4294967294" count="1" selected="0">
            <x v="0"/>
          </reference>
          <reference field="17" count="1" selected="0">
            <x v="12"/>
          </reference>
        </references>
      </pivotArea>
    </chartFormat>
    <chartFormat chart="4" format="36">
      <pivotArea type="data" outline="0" fieldPosition="0">
        <references count="2">
          <reference field="4294967294" count="1" selected="0">
            <x v="1"/>
          </reference>
          <reference field="17" count="1" selected="0">
            <x v="12"/>
          </reference>
        </references>
      </pivotArea>
    </chartFormat>
    <chartFormat chart="4" format="37">
      <pivotArea type="data" outline="0" fieldPosition="0">
        <references count="2">
          <reference field="4294967294" count="1" selected="0">
            <x v="2"/>
          </reference>
          <reference field="17" count="1" selected="0">
            <x v="12"/>
          </reference>
        </references>
      </pivotArea>
    </chartFormat>
    <chartFormat chart="4" format="38">
      <pivotArea type="data" outline="0" fieldPosition="0">
        <references count="2">
          <reference field="4294967294" count="1" selected="0">
            <x v="3"/>
          </reference>
          <reference field="17" count="1" selected="0">
            <x v="12"/>
          </reference>
        </references>
      </pivotArea>
    </chartFormat>
    <chartFormat chart="4" format="39">
      <pivotArea type="data" outline="0" fieldPosition="0">
        <references count="2">
          <reference field="4294967294" count="1" selected="0">
            <x v="4"/>
          </reference>
          <reference field="17" count="1" selected="0">
            <x v="12"/>
          </reference>
        </references>
      </pivotArea>
    </chartFormat>
    <chartFormat chart="4" format="40">
      <pivotArea type="data" outline="0" fieldPosition="0">
        <references count="2">
          <reference field="4294967294" count="1" selected="0">
            <x v="5"/>
          </reference>
          <reference field="17" count="1" selected="0">
            <x v="12"/>
          </reference>
        </references>
      </pivotArea>
    </chartFormat>
    <chartFormat chart="4" format="41">
      <pivotArea type="data" outline="0" fieldPosition="0">
        <references count="2">
          <reference field="4294967294" count="1" selected="0">
            <x v="6"/>
          </reference>
          <reference field="17" count="1" selected="0">
            <x v="12"/>
          </reference>
        </references>
      </pivotArea>
    </chartFormat>
    <chartFormat chart="4" format="42">
      <pivotArea type="data" outline="0" fieldPosition="0">
        <references count="2">
          <reference field="4294967294" count="1" selected="0">
            <x v="7"/>
          </reference>
          <reference field="17" count="1" selected="0">
            <x v="12"/>
          </reference>
        </references>
      </pivotArea>
    </chartFormat>
    <chartFormat chart="4" format="43">
      <pivotArea type="data" outline="0" fieldPosition="0">
        <references count="2">
          <reference field="4294967294" count="1" selected="0">
            <x v="8"/>
          </reference>
          <reference field="17" count="1" selected="0">
            <x v="12"/>
          </reference>
        </references>
      </pivotArea>
    </chartFormat>
    <chartFormat chart="4" format="44">
      <pivotArea type="data" outline="0" fieldPosition="0">
        <references count="2">
          <reference field="4294967294" count="1" selected="0">
            <x v="9"/>
          </reference>
          <reference field="17" count="1" selected="0">
            <x v="12"/>
          </reference>
        </references>
      </pivotArea>
    </chartFormat>
    <chartFormat chart="4" format="45">
      <pivotArea type="data" outline="0" fieldPosition="0">
        <references count="2">
          <reference field="4294967294" count="1" selected="0">
            <x v="10"/>
          </reference>
          <reference field="17" count="1" selected="0">
            <x v="12"/>
          </reference>
        </references>
      </pivotArea>
    </chartFormat>
    <chartFormat chart="4" format="46">
      <pivotArea type="data" outline="0" fieldPosition="0">
        <references count="2">
          <reference field="4294967294" count="1" selected="0">
            <x v="11"/>
          </reference>
          <reference field="17" count="1" selected="0">
            <x v="12"/>
          </reference>
        </references>
      </pivotArea>
    </chartFormat>
    <chartFormat chart="4" format="47">
      <pivotArea type="data" outline="0" fieldPosition="0">
        <references count="2">
          <reference field="4294967294" count="1" selected="0">
            <x v="12"/>
          </reference>
          <reference field="17" count="1" selected="0">
            <x v="12"/>
          </reference>
        </references>
      </pivotArea>
    </chartFormat>
    <chartFormat chart="4" format="48">
      <pivotArea type="data" outline="0" fieldPosition="0">
        <references count="2">
          <reference field="4294967294" count="1" selected="0">
            <x v="13"/>
          </reference>
          <reference field="17" count="1" selected="0">
            <x v="12"/>
          </reference>
        </references>
      </pivotArea>
    </chartFormat>
    <chartFormat chart="4" format="49">
      <pivotArea type="data" outline="0" fieldPosition="0">
        <references count="2">
          <reference field="4294967294" count="1" selected="0">
            <x v="14"/>
          </reference>
          <reference field="17" count="1" selected="0">
            <x v="12"/>
          </reference>
        </references>
      </pivotArea>
    </chartFormat>
    <chartFormat chart="4" format="50">
      <pivotArea type="data" outline="0" fieldPosition="0">
        <references count="2">
          <reference field="4294967294" count="1" selected="0">
            <x v="15"/>
          </reference>
          <reference field="17" count="1" selected="0">
            <x v="12"/>
          </reference>
        </references>
      </pivotArea>
    </chartFormat>
    <chartFormat chart="8" format="68" series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8" format="69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8" format="70">
      <pivotArea type="data" outline="0" fieldPosition="0">
        <references count="2">
          <reference field="4294967294" count="1" selected="0">
            <x v="1"/>
          </reference>
          <reference field="17" count="1" selected="0">
            <x v="1"/>
          </reference>
        </references>
      </pivotArea>
    </chartFormat>
    <chartFormat chart="8" format="71">
      <pivotArea type="data" outline="0" fieldPosition="0">
        <references count="2">
          <reference field="4294967294" count="1" selected="0">
            <x v="2"/>
          </reference>
          <reference field="17" count="1" selected="0">
            <x v="1"/>
          </reference>
        </references>
      </pivotArea>
    </chartFormat>
    <chartFormat chart="8" format="72">
      <pivotArea type="data" outline="0" fieldPosition="0">
        <references count="2">
          <reference field="4294967294" count="1" selected="0">
            <x v="3"/>
          </reference>
          <reference field="17" count="1" selected="0">
            <x v="1"/>
          </reference>
        </references>
      </pivotArea>
    </chartFormat>
    <chartFormat chart="8" format="73">
      <pivotArea type="data" outline="0" fieldPosition="0">
        <references count="2">
          <reference field="4294967294" count="1" selected="0">
            <x v="4"/>
          </reference>
          <reference field="17" count="1" selected="0">
            <x v="1"/>
          </reference>
        </references>
      </pivotArea>
    </chartFormat>
    <chartFormat chart="8" format="74">
      <pivotArea type="data" outline="0" fieldPosition="0">
        <references count="2">
          <reference field="4294967294" count="1" selected="0">
            <x v="5"/>
          </reference>
          <reference field="17" count="1" selected="0">
            <x v="1"/>
          </reference>
        </references>
      </pivotArea>
    </chartFormat>
    <chartFormat chart="8" format="75">
      <pivotArea type="data" outline="0" fieldPosition="0">
        <references count="2">
          <reference field="4294967294" count="1" selected="0">
            <x v="6"/>
          </reference>
          <reference field="17" count="1" selected="0">
            <x v="1"/>
          </reference>
        </references>
      </pivotArea>
    </chartFormat>
    <chartFormat chart="8" format="76">
      <pivotArea type="data" outline="0" fieldPosition="0">
        <references count="2">
          <reference field="4294967294" count="1" selected="0">
            <x v="7"/>
          </reference>
          <reference field="17" count="1" selected="0">
            <x v="1"/>
          </reference>
        </references>
      </pivotArea>
    </chartFormat>
    <chartFormat chart="8" format="77">
      <pivotArea type="data" outline="0" fieldPosition="0">
        <references count="2">
          <reference field="4294967294" count="1" selected="0">
            <x v="8"/>
          </reference>
          <reference field="17" count="1" selected="0">
            <x v="1"/>
          </reference>
        </references>
      </pivotArea>
    </chartFormat>
    <chartFormat chart="8" format="78">
      <pivotArea type="data" outline="0" fieldPosition="0">
        <references count="2">
          <reference field="4294967294" count="1" selected="0">
            <x v="9"/>
          </reference>
          <reference field="17" count="1" selected="0">
            <x v="1"/>
          </reference>
        </references>
      </pivotArea>
    </chartFormat>
    <chartFormat chart="8" format="79">
      <pivotArea type="data" outline="0" fieldPosition="0">
        <references count="2">
          <reference field="4294967294" count="1" selected="0">
            <x v="10"/>
          </reference>
          <reference field="17" count="1" selected="0">
            <x v="1"/>
          </reference>
        </references>
      </pivotArea>
    </chartFormat>
    <chartFormat chart="8" format="80">
      <pivotArea type="data" outline="0" fieldPosition="0">
        <references count="2">
          <reference field="4294967294" count="1" selected="0">
            <x v="11"/>
          </reference>
          <reference field="17" count="1" selected="0">
            <x v="1"/>
          </reference>
        </references>
      </pivotArea>
    </chartFormat>
    <chartFormat chart="8" format="81">
      <pivotArea type="data" outline="0" fieldPosition="0">
        <references count="2">
          <reference field="4294967294" count="1" selected="0">
            <x v="12"/>
          </reference>
          <reference field="17" count="1" selected="0">
            <x v="1"/>
          </reference>
        </references>
      </pivotArea>
    </chartFormat>
    <chartFormat chart="8" format="82">
      <pivotArea type="data" outline="0" fieldPosition="0">
        <references count="2">
          <reference field="4294967294" count="1" selected="0">
            <x v="13"/>
          </reference>
          <reference field="17" count="1" selected="0">
            <x v="1"/>
          </reference>
        </references>
      </pivotArea>
    </chartFormat>
    <chartFormat chart="8" format="83">
      <pivotArea type="data" outline="0" fieldPosition="0">
        <references count="2">
          <reference field="4294967294" count="1" selected="0">
            <x v="14"/>
          </reference>
          <reference field="17" count="1" selected="0">
            <x v="1"/>
          </reference>
        </references>
      </pivotArea>
    </chartFormat>
    <chartFormat chart="8" format="84">
      <pivotArea type="data" outline="0" fieldPosition="0">
        <references count="2">
          <reference field="4294967294" count="1" selected="0">
            <x v="15"/>
          </reference>
          <reference field="1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E1F479-7B60-4DA2-8C68-52326018862A}" name="Сводная таблица3" cacheId="31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6">
  <location ref="A3:D11" firstHeaderRow="1" firstDataRow="2" firstDataCol="1" rowPageCount="1" colPageCount="1"/>
  <pivotFields count="11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Col" showAll="0">
      <items count="15">
        <item sd="0" x="0"/>
        <item n="План"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n="Факт"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1">
    <field x="-2"/>
  </rowFields>
  <row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rowItems>
  <colFields count="1">
    <field x="8"/>
  </colFields>
  <colItems count="3">
    <i>
      <x v="1"/>
    </i>
    <i>
      <x v="12"/>
    </i>
    <i t="grand">
      <x/>
    </i>
  </colItems>
  <pageFields count="1">
    <pageField fld="10" item="3" hier="-1"/>
  </pageFields>
  <dataFields count="7">
    <dataField name="НДФЛ " fld="1" baseField="0" baseItem="0" numFmtId="4"/>
    <dataField name="Акцизы " fld="2" baseField="0" baseItem="0"/>
    <dataField name=" Налоги на_x000a_ совокупный_x000a_ доход " fld="3" baseField="0" baseItem="0"/>
    <dataField name="Налоги на_x000a_ имущество " fld="4" baseField="0" baseItem="0"/>
    <dataField name="Государственная_x000a_ пошлина " fld="5" baseField="0" baseItem="0"/>
    <dataField name="Неналоговые_x000a_ доходы " fld="6" baseField="0" baseItem="0"/>
    <dataField name="Безвозмездные_x000a_ поступления " fld="7" baseField="0" baseItem="0"/>
  </dataFields>
  <formats count="1">
    <format dxfId="17">
      <pivotArea collapsedLevelsAreSubtotals="1" fieldPosition="0">
        <references count="2">
          <reference field="4294967294" count="6">
            <x v="1"/>
            <x v="2"/>
            <x v="3"/>
            <x v="4"/>
            <x v="5"/>
            <x v="6"/>
          </reference>
          <reference field="8" count="2" selected="0">
            <x v="1"/>
            <x v="12"/>
          </reference>
        </references>
      </pivotArea>
    </format>
  </formats>
  <chartFormats count="1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2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11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5" format="1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A126A3-7C9A-4E2C-94B8-16EB2F644E9E}" name="Сводная таблица3" cacheId="31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9">
  <location ref="A3:C11" firstHeaderRow="1" firstDataRow="2" firstDataCol="1" rowPageCount="1" colPageCount="1"/>
  <pivotFields count="11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Col" showAll="0">
      <items count="15">
        <item h="1" sd="0" x="0"/>
        <item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1">
    <field x="-2"/>
  </rowFields>
  <row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rowItems>
  <colFields count="1">
    <field x="8"/>
  </colFields>
  <colItems count="2">
    <i>
      <x v="1"/>
    </i>
    <i t="grand">
      <x/>
    </i>
  </colItems>
  <pageFields count="1">
    <pageField fld="10" item="3" hier="-1"/>
  </pageFields>
  <dataFields count="7">
    <dataField name="НДФЛ " fld="1" baseField="0" baseItem="0" numFmtId="4"/>
    <dataField name="Акцизы " fld="2" baseField="0" baseItem="0"/>
    <dataField name="Налоги на совокупный доход " fld="3" baseField="0" baseItem="0"/>
    <dataField name="Налоги на имущество " fld="4" baseField="0" baseItem="0"/>
    <dataField name="Государственная пошлина " fld="5" baseField="0" baseItem="0"/>
    <dataField name="Неналоговые доходы " fld="6" baseField="0" baseItem="0"/>
    <dataField name="Безвозмездные поступления " fld="7" baseField="0" baseItem="0"/>
  </dataFields>
  <formats count="1">
    <format dxfId="16">
      <pivotArea collapsedLevelsAreSubtotals="1" fieldPosition="0">
        <references count="2">
          <reference field="4294967294" count="6">
            <x v="1"/>
            <x v="2"/>
            <x v="3"/>
            <x v="4"/>
            <x v="5"/>
            <x v="6"/>
          </reference>
          <reference field="8" count="2" selected="0">
            <x v="1"/>
            <x v="12"/>
          </reference>
        </references>
      </pivotArea>
    </format>
  </formats>
  <chartFormats count="3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2"/>
          </reference>
        </references>
      </pivotArea>
    </chartFormat>
    <chartFormat chart="4" format="8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" format="9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2"/>
          </reference>
        </references>
      </pivotArea>
    </chartFormat>
    <chartFormat chart="4" format="10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1"/>
          </reference>
          <reference field="8" count="1" selected="0">
            <x v="1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2"/>
          </reference>
          <reference field="8" count="1" selected="0">
            <x v="1"/>
          </reference>
        </references>
      </pivotArea>
    </chartFormat>
    <chartFormat chart="4" format="13">
      <pivotArea type="data" outline="0" fieldPosition="0">
        <references count="2">
          <reference field="4294967294" count="1" selected="0">
            <x v="3"/>
          </reference>
          <reference field="8" count="1" selected="0">
            <x v="1"/>
          </reference>
        </references>
      </pivotArea>
    </chartFormat>
    <chartFormat chart="4" format="14">
      <pivotArea type="data" outline="0" fieldPosition="0">
        <references count="2">
          <reference field="4294967294" count="1" selected="0">
            <x v="4"/>
          </reference>
          <reference field="8" count="1" selected="0">
            <x v="1"/>
          </reference>
        </references>
      </pivotArea>
    </chartFormat>
    <chartFormat chart="4" format="15">
      <pivotArea type="data" outline="0" fieldPosition="0">
        <references count="2">
          <reference field="4294967294" count="1" selected="0">
            <x v="5"/>
          </reference>
          <reference field="8" count="1" selected="0">
            <x v="1"/>
          </reference>
        </references>
      </pivotArea>
    </chartFormat>
    <chartFormat chart="4" format="16">
      <pivotArea type="data" outline="0" fieldPosition="0">
        <references count="2">
          <reference field="4294967294" count="1" selected="0">
            <x v="6"/>
          </reference>
          <reference field="8" count="1" selected="0">
            <x v="1"/>
          </reference>
        </references>
      </pivotArea>
    </chartFormat>
    <chartFormat chart="4" format="17">
      <pivotArea type="data" outline="0" fieldPosition="0">
        <references count="2">
          <reference field="4294967294" count="1" selected="0">
            <x v="0"/>
          </reference>
          <reference field="8" count="1" selected="0">
            <x v="12"/>
          </reference>
        </references>
      </pivotArea>
    </chartFormat>
    <chartFormat chart="4" format="18">
      <pivotArea type="data" outline="0" fieldPosition="0">
        <references count="2">
          <reference field="4294967294" count="1" selected="0">
            <x v="1"/>
          </reference>
          <reference field="8" count="1" selected="0">
            <x v="12"/>
          </reference>
        </references>
      </pivotArea>
    </chartFormat>
    <chartFormat chart="4" format="19">
      <pivotArea type="data" outline="0" fieldPosition="0">
        <references count="2">
          <reference field="4294967294" count="1" selected="0">
            <x v="2"/>
          </reference>
          <reference field="8" count="1" selected="0">
            <x v="12"/>
          </reference>
        </references>
      </pivotArea>
    </chartFormat>
    <chartFormat chart="4" format="20">
      <pivotArea type="data" outline="0" fieldPosition="0">
        <references count="2">
          <reference field="4294967294" count="1" selected="0">
            <x v="3"/>
          </reference>
          <reference field="8" count="1" selected="0">
            <x v="12"/>
          </reference>
        </references>
      </pivotArea>
    </chartFormat>
    <chartFormat chart="4" format="21">
      <pivotArea type="data" outline="0" fieldPosition="0">
        <references count="2">
          <reference field="4294967294" count="1" selected="0">
            <x v="4"/>
          </reference>
          <reference field="8" count="1" selected="0">
            <x v="12"/>
          </reference>
        </references>
      </pivotArea>
    </chartFormat>
    <chartFormat chart="4" format="22">
      <pivotArea type="data" outline="0" fieldPosition="0">
        <references count="2">
          <reference field="4294967294" count="1" selected="0">
            <x v="5"/>
          </reference>
          <reference field="8" count="1" selected="0">
            <x v="12"/>
          </reference>
        </references>
      </pivotArea>
    </chartFormat>
    <chartFormat chart="4" format="23">
      <pivotArea type="data" outline="0" fieldPosition="0">
        <references count="2">
          <reference field="4294967294" count="1" selected="0">
            <x v="6"/>
          </reference>
          <reference field="8" count="1" selected="0">
            <x v="12"/>
          </reference>
        </references>
      </pivotArea>
    </chartFormat>
    <chartFormat chart="8" format="32" series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8" format="33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8" format="34">
      <pivotArea type="data" outline="0" fieldPosition="0">
        <references count="2">
          <reference field="4294967294" count="1" selected="0">
            <x v="1"/>
          </reference>
          <reference field="8" count="1" selected="0">
            <x v="1"/>
          </reference>
        </references>
      </pivotArea>
    </chartFormat>
    <chartFormat chart="8" format="35">
      <pivotArea type="data" outline="0" fieldPosition="0">
        <references count="2">
          <reference field="4294967294" count="1" selected="0">
            <x v="2"/>
          </reference>
          <reference field="8" count="1" selected="0">
            <x v="1"/>
          </reference>
        </references>
      </pivotArea>
    </chartFormat>
    <chartFormat chart="8" format="36">
      <pivotArea type="data" outline="0" fieldPosition="0">
        <references count="2">
          <reference field="4294967294" count="1" selected="0">
            <x v="3"/>
          </reference>
          <reference field="8" count="1" selected="0">
            <x v="1"/>
          </reference>
        </references>
      </pivotArea>
    </chartFormat>
    <chartFormat chart="8" format="37">
      <pivotArea type="data" outline="0" fieldPosition="0">
        <references count="2">
          <reference field="4294967294" count="1" selected="0">
            <x v="4"/>
          </reference>
          <reference field="8" count="1" selected="0">
            <x v="1"/>
          </reference>
        </references>
      </pivotArea>
    </chartFormat>
    <chartFormat chart="8" format="38">
      <pivotArea type="data" outline="0" fieldPosition="0">
        <references count="2">
          <reference field="4294967294" count="1" selected="0">
            <x v="5"/>
          </reference>
          <reference field="8" count="1" selected="0">
            <x v="1"/>
          </reference>
        </references>
      </pivotArea>
    </chartFormat>
    <chartFormat chart="8" format="39">
      <pivotArea type="data" outline="0" fieldPosition="0">
        <references count="2">
          <reference field="4294967294" count="1" selected="0">
            <x v="6"/>
          </reference>
          <reference field="8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Сводная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5" indent="0" outline="1" outlineData="1" multipleFieldFilters="0" chartFormat="7">
  <location ref="A3:D5" firstHeaderRow="0" firstDataRow="1" firstDataCol="1"/>
  <pivotFields count="7">
    <pivotField axis="axisRow" showAll="0">
      <items count="6">
        <item h="1" x="0"/>
        <item h="1" x="1"/>
        <item h="1" x="2"/>
        <item h="1" x="3"/>
        <item x="4"/>
        <item t="default"/>
      </items>
    </pivotField>
    <pivotField numFmtId="4" showAll="0"/>
    <pivotField numFmtId="4" showAll="0"/>
    <pivotField numFmtId="4" showAll="0"/>
    <pivotField dataField="1" numFmtId="4" showAll="0"/>
    <pivotField dataField="1" numFmtId="4" showAll="0"/>
    <pivotField dataField="1" numFmtId="4" showAll="0"/>
  </pivotFields>
  <rowFields count="1">
    <field x="0"/>
  </rowFields>
  <rowItems count="2"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Дефицит/профицит  " fld="6" baseField="0" baseItem="0"/>
    <dataField name="Расходы  " fld="5" baseField="0" baseItem="0"/>
    <dataField name="Доходы  " fld="4" baseField="0" baseItem="0" numFmtId="4"/>
  </dataFields>
  <formats count="2">
    <format dxfId="88">
      <pivotArea collapsedLevelsAreSubtotals="1" fieldPosition="0">
        <references count="2">
          <reference field="4294967294" count="1" selected="0">
            <x v="0"/>
          </reference>
          <reference field="0" count="0"/>
        </references>
      </pivotArea>
    </format>
    <format dxfId="87">
      <pivotArea collapsedLevelsAreSubtotals="1" fieldPosition="0">
        <references count="2">
          <reference field="4294967294" count="1" selected="0">
            <x v="1"/>
          </reference>
          <reference field="0" count="0"/>
        </references>
      </pivotArea>
    </format>
  </formats>
  <chartFormats count="6">
    <chartFormat chart="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4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Сводная таблица1" cacheId="16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11">
  <location ref="A3:C9" firstHeaderRow="0" firstDataRow="1" firstDataCol="1" rowPageCount="1" colPageCount="1"/>
  <pivotFields count="6">
    <pivotField numFmtId="164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32"/>
        <item m="1" x="35"/>
        <item m="1" x="34"/>
        <item m="1" x="30"/>
        <item m="1" x="33"/>
        <item m="1" x="29"/>
        <item m="1" x="31"/>
        <item t="default"/>
      </items>
    </pivotField>
    <pivotField dataField="1" showAll="0"/>
    <pivotField dataField="1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Page" showAll="0">
      <items count="6">
        <item sd="0" x="0"/>
        <item x="1"/>
        <item x="2"/>
        <item x="3"/>
        <item x="4"/>
        <item t="default"/>
      </items>
    </pivotField>
  </pivotFields>
  <rowFields count="1">
    <field x="3"/>
  </rowFields>
  <rowItems count="6"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pageFields count="1">
    <pageField fld="5" item="3" hier="-1"/>
  </pageFields>
  <dataFields count="2">
    <dataField name="Доходы  " fld="1" baseField="0" baseItem="0" numFmtId="4"/>
    <dataField name="Расходы " fld="2" baseField="0" baseItem="0" numFmtId="4"/>
  </dataFields>
  <formats count="1">
    <format dxfId="86">
      <pivotArea dataOnly="0" labelOnly="1" fieldPosition="0">
        <references count="1">
          <reference field="3" count="1">
            <x v="1"/>
          </reference>
        </references>
      </pivotArea>
    </format>
  </formats>
  <chartFormats count="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Сводная таблица1" cacheId="19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11">
  <location ref="A3:D14" firstHeaderRow="1" firstDataRow="2" firstDataCol="1" rowPageCount="1" colPageCount="1"/>
  <pivotFields count="14">
    <pivotField numFmtId="166" showAll="0">
      <items count="11">
        <item x="5"/>
        <item x="6"/>
        <item x="7"/>
        <item x="8"/>
        <item x="9"/>
        <item x="0"/>
        <item x="1"/>
        <item x="2"/>
        <item x="3"/>
        <item x="4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Col" showAll="0">
      <items count="15">
        <item sd="0" x="0"/>
        <item n="План"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n="Факт" sd="0" x="12"/>
        <item sd="0" x="13"/>
        <item t="default"/>
      </items>
    </pivotField>
    <pivotField showAll="0">
      <items count="7">
        <item sd="0" x="1"/>
        <item sd="0" x="2"/>
        <item sd="0" x="3"/>
        <item sd="0" x="4"/>
        <item sd="0" x="5"/>
        <item x="0"/>
        <item t="default"/>
      </items>
    </pivotField>
    <pivotField axis="axisPage" showAll="0">
      <items count="9">
        <item x="1"/>
        <item x="2"/>
        <item sd="0" x="3"/>
        <item sd="0" x="4"/>
        <item sd="0" x="5"/>
        <item sd="0" x="6"/>
        <item sd="0" x="7"/>
        <item x="0"/>
        <item t="default"/>
      </items>
    </pivotField>
  </pivotFields>
  <rowFields count="1">
    <field x="-2"/>
  </rowFields>
  <row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rowItems>
  <colFields count="1">
    <field x="11"/>
  </colFields>
  <colItems count="3">
    <i>
      <x v="1"/>
    </i>
    <i>
      <x v="12"/>
    </i>
    <i t="grand">
      <x/>
    </i>
  </colItems>
  <pageFields count="1">
    <pageField fld="13" item="2" hier="-1"/>
  </pageFields>
  <dataFields count="10">
    <dataField name="Дума " fld="1" baseField="0" baseItem="0" numFmtId="4"/>
    <dataField name="Администрация " fld="2" baseField="0" baseItem="0"/>
    <dataField name="Управление_x000a_имущественных_x000a_ отношений" fld="3" baseField="0" baseItem="0"/>
    <dataField name="Финансовое _x000a_управление " fld="4" baseField="0" baseItem="0"/>
    <dataField name="Управление_x000a_ образования " fld="5" baseField="0" baseItem="0"/>
    <dataField name="КСП " fld="6" baseField="0" baseItem="0"/>
    <dataField name="УТСЗН " fld="7" baseField="0" baseItem="0"/>
    <dataField name="ЖКХ " fld="8" baseField="0" baseItem="0"/>
    <dataField name="УПРСХ " fld="9" baseField="0" baseItem="0"/>
    <dataField name="Управление_x000a_культуры " fld="10" baseField="0" baseItem="0"/>
  </dataFields>
  <formats count="2">
    <format dxfId="85">
      <pivotArea collapsedLevelsAreSubtotals="1" fieldPosition="0">
        <references count="2">
          <reference field="4294967294" count="9">
            <x v="1"/>
            <x v="2"/>
            <x v="3"/>
            <x v="4"/>
            <x v="5"/>
            <x v="6"/>
            <x v="7"/>
            <x v="8"/>
            <x v="9"/>
          </reference>
          <reference field="11" count="1" selected="0">
            <x v="1"/>
          </reference>
        </references>
      </pivotArea>
    </format>
    <format dxfId="84">
      <pivotArea collapsedLevelsAreSubtotals="1" fieldPosition="0">
        <references count="2">
          <reference field="4294967294" count="9">
            <x v="1"/>
            <x v="2"/>
            <x v="3"/>
            <x v="4"/>
            <x v="5"/>
            <x v="6"/>
            <x v="7"/>
            <x v="8"/>
            <x v="9"/>
          </reference>
          <reference field="11" count="1" selected="0">
            <x v="12"/>
          </reference>
        </references>
      </pivotArea>
    </format>
  </formats>
  <chartFormats count="5"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2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5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"/>
          </reference>
        </references>
      </pivotArea>
    </chartFormat>
    <chartFormat chart="10" format="6" series="1">
      <pivotArea type="data" outline="0" fieldPosition="0">
        <references count="2">
          <reference field="4294967294" count="1" selected="0">
            <x v="0"/>
          </reference>
          <reference field="11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Сводная таблица1" cacheId="19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 chartFormat="8">
  <location ref="A4:C15" firstHeaderRow="1" firstDataRow="2" firstDataCol="1" rowPageCount="2" colPageCount="1"/>
  <pivotFields count="14">
    <pivotField axis="axisCol"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Page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 defaultSubtotal="0"/>
    <pivotField axis="axisPage" showAll="0" defaultSubtotal="0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-2"/>
  </rowFields>
  <row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rowItems>
  <colFields count="1">
    <field x="0"/>
  </colFields>
  <colItems count="2">
    <i>
      <x v="4"/>
    </i>
    <i t="grand">
      <x/>
    </i>
  </colItems>
  <pageFields count="2">
    <pageField fld="13" item="3" hier="-1"/>
    <pageField fld="11" item="1" hier="-1"/>
  </pageFields>
  <dataFields count="10">
    <dataField name="Дума " fld="1" baseField="0" baseItem="0"/>
    <dataField name="Администрация " fld="2" baseField="0" baseItem="0"/>
    <dataField name="Куми " fld="3" baseField="0" baseItem="0"/>
    <dataField name="Финуправление " fld="4" baseField="0" baseItem="0"/>
    <dataField name="Образование " fld="5" baseField="0" baseItem="0"/>
    <dataField name="КСП " fld="6" baseField="0" baseItem="0"/>
    <dataField name="УТСЗН " fld="7" baseField="0" baseItem="0"/>
    <dataField name="ЖКХ " fld="8" baseField="0" baseItem="0"/>
    <dataField name="УПРСХ " fld="9" baseField="0" baseItem="0"/>
    <dataField name="Культура " fld="10" baseField="0" baseItem="0"/>
  </dataFields>
  <chartFormats count="110">
    <chartFormat chart="5" format="3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34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5" format="35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5" format="36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5" format="37">
      <pivotArea type="data" outline="0" fieldPosition="0">
        <references count="2">
          <reference field="4294967294" count="1" selected="0">
            <x v="4"/>
          </reference>
          <reference field="0" count="1" selected="0">
            <x v="0"/>
          </reference>
        </references>
      </pivotArea>
    </chartFormat>
    <chartFormat chart="5" format="38">
      <pivotArea type="data" outline="0" fieldPosition="0">
        <references count="2">
          <reference field="4294967294" count="1" selected="0">
            <x v="5"/>
          </reference>
          <reference field="0" count="1" selected="0">
            <x v="0"/>
          </reference>
        </references>
      </pivotArea>
    </chartFormat>
    <chartFormat chart="5" format="39">
      <pivotArea type="data" outline="0" fieldPosition="0">
        <references count="2">
          <reference field="4294967294" count="1" selected="0">
            <x v="6"/>
          </reference>
          <reference field="0" count="1" selected="0">
            <x v="0"/>
          </reference>
        </references>
      </pivotArea>
    </chartFormat>
    <chartFormat chart="5" format="40">
      <pivotArea type="data" outline="0" fieldPosition="0">
        <references count="2">
          <reference field="4294967294" count="1" selected="0">
            <x v="7"/>
          </reference>
          <reference field="0" count="1" selected="0">
            <x v="0"/>
          </reference>
        </references>
      </pivotArea>
    </chartFormat>
    <chartFormat chart="5" format="41">
      <pivotArea type="data" outline="0" fieldPosition="0">
        <references count="2">
          <reference field="4294967294" count="1" selected="0">
            <x v="8"/>
          </reference>
          <reference field="0" count="1" selected="0">
            <x v="0"/>
          </reference>
        </references>
      </pivotArea>
    </chartFormat>
    <chartFormat chart="5" format="42">
      <pivotArea type="data" outline="0" fieldPosition="0">
        <references count="2">
          <reference field="4294967294" count="1" selected="0">
            <x v="9"/>
          </reference>
          <reference field="0" count="1" selected="0">
            <x v="0"/>
          </reference>
        </references>
      </pivotArea>
    </chartFormat>
    <chartFormat chart="5" format="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4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4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8"/>
          </reference>
          <reference field="0" count="1" selected="0">
            <x v="8"/>
          </reference>
        </references>
      </pivotArea>
    </chartFormat>
    <chartFormat chart="6" format="3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6" format="3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6" format="32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6" format="33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6" format="34">
      <pivotArea type="data" outline="0" fieldPosition="0">
        <references count="2">
          <reference field="4294967294" count="1" selected="0">
            <x v="3"/>
          </reference>
          <reference field="0" count="1" selected="0">
            <x v="8"/>
          </reference>
        </references>
      </pivotArea>
    </chartFormat>
    <chartFormat chart="6" format="35">
      <pivotArea type="data" outline="0" fieldPosition="0">
        <references count="2">
          <reference field="4294967294" count="1" selected="0">
            <x v="4"/>
          </reference>
          <reference field="0" count="1" selected="0">
            <x v="8"/>
          </reference>
        </references>
      </pivotArea>
    </chartFormat>
    <chartFormat chart="6" format="36">
      <pivotArea type="data" outline="0" fieldPosition="0">
        <references count="2">
          <reference field="4294967294" count="1" selected="0">
            <x v="5"/>
          </reference>
          <reference field="0" count="1" selected="0">
            <x v="8"/>
          </reference>
        </references>
      </pivotArea>
    </chartFormat>
    <chartFormat chart="6" format="37">
      <pivotArea type="data" outline="0" fieldPosition="0">
        <references count="2">
          <reference field="4294967294" count="1" selected="0">
            <x v="6"/>
          </reference>
          <reference field="0" count="1" selected="0">
            <x v="8"/>
          </reference>
        </references>
      </pivotArea>
    </chartFormat>
    <chartFormat chart="6" format="38">
      <pivotArea type="data" outline="0" fieldPosition="0">
        <references count="2">
          <reference field="4294967294" count="1" selected="0">
            <x v="7"/>
          </reference>
          <reference field="0" count="1" selected="0">
            <x v="8"/>
          </reference>
        </references>
      </pivotArea>
    </chartFormat>
    <chartFormat chart="6" format="39">
      <pivotArea type="data" outline="0" fieldPosition="0">
        <references count="2">
          <reference field="4294967294" count="1" selected="0">
            <x v="8"/>
          </reference>
          <reference field="0" count="1" selected="0">
            <x v="8"/>
          </reference>
        </references>
      </pivotArea>
    </chartFormat>
    <chartFormat chart="6" format="40">
      <pivotArea type="data" outline="0" fieldPosition="0">
        <references count="2">
          <reference field="4294967294" count="1" selected="0">
            <x v="9"/>
          </reference>
          <reference field="0" count="1" selected="0">
            <x v="8"/>
          </reference>
        </references>
      </pivotArea>
    </chartFormat>
    <chartFormat chart="6" format="4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6" format="4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6" format="4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6" format="4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1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0" format="32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0" format="33">
      <pivotArea type="data" outline="0" fieldPosition="0">
        <references count="2">
          <reference field="4294967294" count="1" selected="0">
            <x v="3"/>
          </reference>
          <reference field="0" count="1" selected="0">
            <x v="2"/>
          </reference>
        </references>
      </pivotArea>
    </chartFormat>
    <chartFormat chart="0" format="34">
      <pivotArea type="data" outline="0" fieldPosition="0">
        <references count="2">
          <reference field="4294967294" count="1" selected="0">
            <x v="4"/>
          </reference>
          <reference field="0" count="1" selected="0">
            <x v="2"/>
          </reference>
        </references>
      </pivotArea>
    </chartFormat>
    <chartFormat chart="0" format="35">
      <pivotArea type="data" outline="0" fieldPosition="0">
        <references count="2">
          <reference field="4294967294" count="1" selected="0">
            <x v="5"/>
          </reference>
          <reference field="0" count="1" selected="0">
            <x v="2"/>
          </reference>
        </references>
      </pivotArea>
    </chartFormat>
    <chartFormat chart="0" format="36">
      <pivotArea type="data" outline="0" fieldPosition="0">
        <references count="2">
          <reference field="4294967294" count="1" selected="0">
            <x v="6"/>
          </reference>
          <reference field="0" count="1" selected="0">
            <x v="2"/>
          </reference>
        </references>
      </pivotArea>
    </chartFormat>
    <chartFormat chart="0" format="37">
      <pivotArea type="data" outline="0" fieldPosition="0">
        <references count="2">
          <reference field="4294967294" count="1" selected="0">
            <x v="7"/>
          </reference>
          <reference field="0" count="1" selected="0">
            <x v="2"/>
          </reference>
        </references>
      </pivotArea>
    </chartFormat>
    <chartFormat chart="0" format="38">
      <pivotArea type="data" outline="0" fieldPosition="0">
        <references count="2">
          <reference field="4294967294" count="1" selected="0">
            <x v="8"/>
          </reference>
          <reference field="0" count="1" selected="0">
            <x v="2"/>
          </reference>
        </references>
      </pivotArea>
    </chartFormat>
    <chartFormat chart="0" format="39">
      <pivotArea type="data" outline="0" fieldPosition="0">
        <references count="2">
          <reference field="4294967294" count="1" selected="0">
            <x v="9"/>
          </reference>
          <reference field="0" count="1" selected="0">
            <x v="2"/>
          </reference>
        </references>
      </pivotArea>
    </chartFormat>
    <chartFormat chart="0" format="40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1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0" format="42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0" format="43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0" format="44">
      <pivotArea type="data" outline="0" fieldPosition="0">
        <references count="2">
          <reference field="4294967294" count="1" selected="0">
            <x v="4"/>
          </reference>
          <reference field="0" count="1" selected="0">
            <x v="0"/>
          </reference>
        </references>
      </pivotArea>
    </chartFormat>
    <chartFormat chart="0" format="45">
      <pivotArea type="data" outline="0" fieldPosition="0">
        <references count="2">
          <reference field="4294967294" count="1" selected="0">
            <x v="5"/>
          </reference>
          <reference field="0" count="1" selected="0">
            <x v="0"/>
          </reference>
        </references>
      </pivotArea>
    </chartFormat>
    <chartFormat chart="0" format="46">
      <pivotArea type="data" outline="0" fieldPosition="0">
        <references count="2">
          <reference field="4294967294" count="1" selected="0">
            <x v="6"/>
          </reference>
          <reference field="0" count="1" selected="0">
            <x v="0"/>
          </reference>
        </references>
      </pivotArea>
    </chartFormat>
    <chartFormat chart="0" format="47">
      <pivotArea type="data" outline="0" fieldPosition="0">
        <references count="2">
          <reference field="4294967294" count="1" selected="0">
            <x v="7"/>
          </reference>
          <reference field="0" count="1" selected="0">
            <x v="0"/>
          </reference>
        </references>
      </pivotArea>
    </chartFormat>
    <chartFormat chart="0" format="48">
      <pivotArea type="data" outline="0" fieldPosition="0">
        <references count="2">
          <reference field="4294967294" count="1" selected="0">
            <x v="8"/>
          </reference>
          <reference field="0" count="1" selected="0">
            <x v="0"/>
          </reference>
        </references>
      </pivotArea>
    </chartFormat>
    <chartFormat chart="0" format="49">
      <pivotArea type="data" outline="0" fieldPosition="0">
        <references count="2">
          <reference field="4294967294" count="1" selected="0">
            <x v="9"/>
          </reference>
          <reference field="0" count="1" selected="0">
            <x v="0"/>
          </reference>
        </references>
      </pivotArea>
    </chartFormat>
    <chartFormat chart="0" format="50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51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0" format="52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0" format="53">
      <pivotArea type="data" outline="0" fieldPosition="0">
        <references count="2">
          <reference field="4294967294" count="1" selected="0">
            <x v="3"/>
          </reference>
          <reference field="0" count="1" selected="0">
            <x v="8"/>
          </reference>
        </references>
      </pivotArea>
    </chartFormat>
    <chartFormat chart="0" format="54">
      <pivotArea type="data" outline="0" fieldPosition="0">
        <references count="2">
          <reference field="4294967294" count="1" selected="0">
            <x v="4"/>
          </reference>
          <reference field="0" count="1" selected="0">
            <x v="8"/>
          </reference>
        </references>
      </pivotArea>
    </chartFormat>
    <chartFormat chart="0" format="55">
      <pivotArea type="data" outline="0" fieldPosition="0">
        <references count="2">
          <reference field="4294967294" count="1" selected="0">
            <x v="5"/>
          </reference>
          <reference field="0" count="1" selected="0">
            <x v="8"/>
          </reference>
        </references>
      </pivotArea>
    </chartFormat>
    <chartFormat chart="0" format="56">
      <pivotArea type="data" outline="0" fieldPosition="0">
        <references count="2">
          <reference field="4294967294" count="1" selected="0">
            <x v="6"/>
          </reference>
          <reference field="0" count="1" selected="0">
            <x v="8"/>
          </reference>
        </references>
      </pivotArea>
    </chartFormat>
    <chartFormat chart="0" format="57">
      <pivotArea type="data" outline="0" fieldPosition="0">
        <references count="2">
          <reference field="4294967294" count="1" selected="0">
            <x v="7"/>
          </reference>
          <reference field="0" count="1" selected="0">
            <x v="8"/>
          </reference>
        </references>
      </pivotArea>
    </chartFormat>
    <chartFormat chart="7" format="6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7" format="6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7" format="6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7" format="6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7" format="7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7" format="7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7" format="72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7" format="73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7" format="74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7" format="75">
      <pivotArea type="data" outline="0" fieldPosition="0">
        <references count="2">
          <reference field="4294967294" count="1" selected="0">
            <x v="4"/>
          </reference>
          <reference field="0" count="1" selected="0">
            <x v="0"/>
          </reference>
        </references>
      </pivotArea>
    </chartFormat>
    <chartFormat chart="7" format="76">
      <pivotArea type="data" outline="0" fieldPosition="0">
        <references count="2">
          <reference field="4294967294" count="1" selected="0">
            <x v="5"/>
          </reference>
          <reference field="0" count="1" selected="0">
            <x v="0"/>
          </reference>
        </references>
      </pivotArea>
    </chartFormat>
    <chartFormat chart="7" format="77">
      <pivotArea type="data" outline="0" fieldPosition="0">
        <references count="2">
          <reference field="4294967294" count="1" selected="0">
            <x v="6"/>
          </reference>
          <reference field="0" count="1" selected="0">
            <x v="0"/>
          </reference>
        </references>
      </pivotArea>
    </chartFormat>
    <chartFormat chart="7" format="78">
      <pivotArea type="data" outline="0" fieldPosition="0">
        <references count="2">
          <reference field="4294967294" count="1" selected="0">
            <x v="7"/>
          </reference>
          <reference field="0" count="1" selected="0">
            <x v="0"/>
          </reference>
        </references>
      </pivotArea>
    </chartFormat>
    <chartFormat chart="7" format="79">
      <pivotArea type="data" outline="0" fieldPosition="0">
        <references count="2">
          <reference field="4294967294" count="1" selected="0">
            <x v="8"/>
          </reference>
          <reference field="0" count="1" selected="0">
            <x v="0"/>
          </reference>
        </references>
      </pivotArea>
    </chartFormat>
    <chartFormat chart="7" format="80">
      <pivotArea type="data" outline="0" fieldPosition="0">
        <references count="2">
          <reference field="4294967294" count="1" selected="0">
            <x v="9"/>
          </reference>
          <reference field="0" count="1" selected="0">
            <x v="0"/>
          </reference>
        </references>
      </pivotArea>
    </chartFormat>
    <chartFormat chart="7" format="8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7" format="82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7" format="83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7" format="84">
      <pivotArea type="data" outline="0" fieldPosition="0">
        <references count="2">
          <reference field="4294967294" count="1" selected="0">
            <x v="3"/>
          </reference>
          <reference field="0" count="1" selected="0">
            <x v="4"/>
          </reference>
        </references>
      </pivotArea>
    </chartFormat>
    <chartFormat chart="7" format="85">
      <pivotArea type="data" outline="0" fieldPosition="0">
        <references count="2">
          <reference field="4294967294" count="1" selected="0">
            <x v="4"/>
          </reference>
          <reference field="0" count="1" selected="0">
            <x v="4"/>
          </reference>
        </references>
      </pivotArea>
    </chartFormat>
    <chartFormat chart="7" format="86">
      <pivotArea type="data" outline="0" fieldPosition="0">
        <references count="2">
          <reference field="4294967294" count="1" selected="0">
            <x v="5"/>
          </reference>
          <reference field="0" count="1" selected="0">
            <x v="4"/>
          </reference>
        </references>
      </pivotArea>
    </chartFormat>
    <chartFormat chart="7" format="87">
      <pivotArea type="data" outline="0" fieldPosition="0">
        <references count="2">
          <reference field="4294967294" count="1" selected="0">
            <x v="6"/>
          </reference>
          <reference field="0" count="1" selected="0">
            <x v="4"/>
          </reference>
        </references>
      </pivotArea>
    </chartFormat>
    <chartFormat chart="7" format="88">
      <pivotArea type="data" outline="0" fieldPosition="0">
        <references count="2">
          <reference field="4294967294" count="1" selected="0">
            <x v="7"/>
          </reference>
          <reference field="0" count="1" selected="0">
            <x v="4"/>
          </reference>
        </references>
      </pivotArea>
    </chartFormat>
    <chartFormat chart="7" format="89">
      <pivotArea type="data" outline="0" fieldPosition="0">
        <references count="2">
          <reference field="4294967294" count="1" selected="0">
            <x v="8"/>
          </reference>
          <reference field="0" count="1" selected="0">
            <x v="4"/>
          </reference>
        </references>
      </pivotArea>
    </chartFormat>
    <chartFormat chart="7" format="90">
      <pivotArea type="data" outline="0" fieldPosition="0">
        <references count="2">
          <reference field="4294967294" count="1" selected="0">
            <x v="9"/>
          </reference>
          <reference field="0" count="1" selected="0">
            <x v="4"/>
          </reference>
        </references>
      </pivotArea>
    </chartFormat>
    <chartFormat chart="0" format="5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60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3"/>
          </reference>
          <reference field="0" count="1" selected="0">
            <x v="4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4"/>
          </reference>
          <reference field="0" count="1" selected="0">
            <x v="4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5"/>
          </reference>
          <reference field="0" count="1" selected="0">
            <x v="4"/>
          </reference>
        </references>
      </pivotArea>
    </chartFormat>
    <chartFormat chart="0" format="65">
      <pivotArea type="data" outline="0" fieldPosition="0">
        <references count="2">
          <reference field="4294967294" count="1" selected="0">
            <x v="6"/>
          </reference>
          <reference field="0" count="1" selected="0">
            <x v="4"/>
          </reference>
        </references>
      </pivotArea>
    </chartFormat>
    <chartFormat chart="0" format="66">
      <pivotArea type="data" outline="0" fieldPosition="0">
        <references count="2">
          <reference field="4294967294" count="1" selected="0">
            <x v="7"/>
          </reference>
          <reference field="0" count="1" selected="0">
            <x v="4"/>
          </reference>
        </references>
      </pivotArea>
    </chartFormat>
    <chartFormat chart="0" format="67">
      <pivotArea type="data" outline="0" fieldPosition="0">
        <references count="2">
          <reference field="4294967294" count="1" selected="0">
            <x v="8"/>
          </reference>
          <reference field="0" count="1" selected="0">
            <x v="4"/>
          </reference>
        </references>
      </pivotArea>
    </chartFormat>
    <chartFormat chart="0" format="68">
      <pivotArea type="data" outline="0" fieldPosition="0">
        <references count="2">
          <reference field="4294967294" count="1" selected="0">
            <x v="9"/>
          </reference>
          <reference field="0" count="1" selected="0">
            <x v="4"/>
          </reference>
        </references>
      </pivotArea>
    </chartFormat>
    <chartFormat chart="0" format="69">
      <pivotArea type="data" outline="0" fieldPosition="0">
        <references count="2">
          <reference field="4294967294" count="1" selected="0">
            <x v="9"/>
          </reference>
          <reference field="0" count="1" selected="0">
            <x v="8"/>
          </reference>
        </references>
      </pivotArea>
    </chartFormat>
    <chartFormat chart="7" format="9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7" format="92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7" format="93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7" format="94">
      <pivotArea type="data" outline="0" fieldPosition="0">
        <references count="2">
          <reference field="4294967294" count="1" selected="0">
            <x v="3"/>
          </reference>
          <reference field="0" count="1" selected="0">
            <x v="8"/>
          </reference>
        </references>
      </pivotArea>
    </chartFormat>
    <chartFormat chart="7" format="95">
      <pivotArea type="data" outline="0" fieldPosition="0">
        <references count="2">
          <reference field="4294967294" count="1" selected="0">
            <x v="4"/>
          </reference>
          <reference field="0" count="1" selected="0">
            <x v="8"/>
          </reference>
        </references>
      </pivotArea>
    </chartFormat>
    <chartFormat chart="7" format="96">
      <pivotArea type="data" outline="0" fieldPosition="0">
        <references count="2">
          <reference field="4294967294" count="1" selected="0">
            <x v="5"/>
          </reference>
          <reference field="0" count="1" selected="0">
            <x v="8"/>
          </reference>
        </references>
      </pivotArea>
    </chartFormat>
    <chartFormat chart="7" format="97">
      <pivotArea type="data" outline="0" fieldPosition="0">
        <references count="2">
          <reference field="4294967294" count="1" selected="0">
            <x v="6"/>
          </reference>
          <reference field="0" count="1" selected="0">
            <x v="8"/>
          </reference>
        </references>
      </pivotArea>
    </chartFormat>
    <chartFormat chart="7" format="98">
      <pivotArea type="data" outline="0" fieldPosition="0">
        <references count="2">
          <reference field="4294967294" count="1" selected="0">
            <x v="7"/>
          </reference>
          <reference field="0" count="1" selected="0">
            <x v="8"/>
          </reference>
        </references>
      </pivotArea>
    </chartFormat>
    <chartFormat chart="7" format="99">
      <pivotArea type="data" outline="0" fieldPosition="0">
        <references count="2">
          <reference field="4294967294" count="1" selected="0">
            <x v="8"/>
          </reference>
          <reference field="0" count="1" selected="0">
            <x v="8"/>
          </reference>
        </references>
      </pivotArea>
    </chartFormat>
    <chartFormat chart="7" format="100">
      <pivotArea type="data" outline="0" fieldPosition="0">
        <references count="2">
          <reference field="4294967294" count="1" selected="0">
            <x v="9"/>
          </reference>
          <reference field="0" count="1" selected="0">
            <x v="8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Сводная таблица1" cacheId="22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11">
  <location ref="A4:D16" firstHeaderRow="1" firstDataRow="2" firstDataCol="1" rowPageCount="1" colPageCount="1"/>
  <pivotFields count="15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Col" showAll="0">
      <items count="15">
        <item h="1" sd="0" x="0"/>
        <item n="План"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n="Факт" sd="0" x="12"/>
        <item h="1"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1">
    <field x="-2"/>
  </rowFields>
  <row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rowItems>
  <colFields count="1">
    <field x="12"/>
  </colFields>
  <colItems count="3">
    <i>
      <x v="1"/>
    </i>
    <i>
      <x v="12"/>
    </i>
    <i t="grand">
      <x/>
    </i>
  </colItems>
  <pageFields count="1">
    <pageField fld="14" item="3" hier="-1"/>
  </pageFields>
  <dataFields count="11">
    <dataField name="Общегосударственные _x000a_вопросы " fld="1" baseField="0" baseItem="0" numFmtId="4"/>
    <dataField name="Национальная_x000a_оборона " fld="2" baseField="0" baseItem="0"/>
    <dataField name="Национальная_x000a_безопасность" fld="3" baseField="0" baseItem="0"/>
    <dataField name="Национальная_x000a_ экономика " fld="4" baseField="0" baseItem="0"/>
    <dataField name="Жилищно-_x000a_коммунальное_x000a_ хозяйство " fld="5" baseField="0" baseItem="0"/>
    <dataField name="Охрана _x000a_окружающей_x000a_ среды " fld="6" baseField="0" baseItem="0"/>
    <dataField name="Образование " fld="7" baseField="0" baseItem="0"/>
    <dataField name="Культура, _x000a_кинематография " fld="8" baseField="0" baseItem="0"/>
    <dataField name="Социальная_x000a_ политика " fld="9" baseField="0" baseItem="0"/>
    <dataField name="Физическая_x000a_ культура_x000a_ и спорт " fld="10" baseField="0" baseItem="0"/>
    <dataField name="Обслуживание_x000a_ муниципального_x000a_ долга" fld="11" baseField="0" baseItem="0"/>
  </dataFields>
  <formats count="2">
    <format dxfId="70">
      <pivotArea collapsedLevelsAreSubtotals="1" fieldPosition="0">
        <references count="2">
          <reference field="4294967294" count="10">
            <x v="1"/>
            <x v="2"/>
            <x v="3"/>
            <x v="4"/>
            <x v="5"/>
            <x v="6"/>
            <x v="7"/>
            <x v="8"/>
            <x v="9"/>
            <x v="10"/>
          </reference>
          <reference field="12" count="1" selected="0">
            <x v="1"/>
          </reference>
        </references>
      </pivotArea>
    </format>
    <format dxfId="69">
      <pivotArea collapsedLevelsAreSubtotals="1" fieldPosition="0">
        <references count="2">
          <reference field="4294967294" count="9">
            <x v="1"/>
            <x v="2"/>
            <x v="3"/>
            <x v="4"/>
            <x v="5"/>
            <x v="6"/>
            <x v="7"/>
            <x v="8"/>
            <x v="9"/>
          </reference>
          <reference field="12" count="1" selected="0">
            <x v="12"/>
          </reference>
        </references>
      </pivotArea>
    </format>
  </formats>
  <chartFormats count="1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2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10" format="15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10" format="16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2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8"/>
          </reference>
          <reference field="12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0000000}" name="Сводная таблица2" cacheId="22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5">
  <location ref="A4:C16" firstHeaderRow="1" firstDataRow="2" firstDataCol="1" rowPageCount="1" colPageCount="1"/>
  <pivotFields count="15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axis="axisCol" showAll="0" defaultSubtotal="0">
      <items count="14">
        <item h="1" sd="0" x="0"/>
        <item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Page" showAll="0" defaultSubtotal="0">
      <items count="8">
        <item sd="0" x="0"/>
        <item sd="0" x="1"/>
        <item sd="0" x="2"/>
        <item sd="0" x="3"/>
        <item sd="0" x="4"/>
        <item sd="0" x="5"/>
        <item sd="0" x="6"/>
        <item sd="0" x="7"/>
      </items>
    </pivotField>
  </pivotFields>
  <rowFields count="1">
    <field x="-2"/>
  </rowFields>
  <row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rowItems>
  <colFields count="1">
    <field x="12"/>
  </colFields>
  <colItems count="2">
    <i>
      <x v="1"/>
    </i>
    <i t="grand">
      <x/>
    </i>
  </colItems>
  <pageFields count="1">
    <pageField fld="14" item="3" hier="-1"/>
  </pageFields>
  <dataFields count="11">
    <dataField name="Общегосударственные вопросы " fld="1" baseField="0" baseItem="0"/>
    <dataField name="Национальная оборона " fld="2" baseField="0" baseItem="0"/>
    <dataField name="Национальная безопасность" fld="3" baseField="0" baseItem="0"/>
    <dataField name="Национальная экономика " fld="4" baseField="0" baseItem="0"/>
    <dataField name="Жилищно-коммунальное хозяйство " fld="5" baseField="0" baseItem="0"/>
    <dataField name="Охрана окружающей среды " fld="6" baseField="0" baseItem="0"/>
    <dataField name="Образование " fld="7" baseField="0" baseItem="0"/>
    <dataField name="Культура" fld="8" baseField="0" baseItem="0"/>
    <dataField name="Социальная политика " fld="9" baseField="0" baseItem="0"/>
    <dataField name="Физическая культура и спорт " fld="10" baseField="0" baseItem="0"/>
    <dataField name="Обслуживание муниципального долга" fld="11" baseField="0" baseItem="0"/>
  </dataFields>
  <chartFormats count="3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4294967294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4294967294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1"/>
          </reference>
          <reference field="12" count="1" selected="0">
            <x v="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2"/>
          </reference>
          <reference field="12" count="1" selected="0">
            <x v="1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3"/>
          </reference>
          <reference field="12" count="1" selected="0">
            <x v="1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4"/>
          </reference>
          <reference field="12" count="1" selected="0">
            <x v="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5"/>
          </reference>
          <reference field="12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6"/>
          </reference>
          <reference field="12" count="1" selected="0">
            <x v="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7"/>
          </reference>
          <reference field="12" count="1" selected="0">
            <x v="1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8"/>
          </reference>
          <reference field="12" count="1" selected="0">
            <x v="1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9"/>
          </reference>
          <reference field="12" count="1" selected="0">
            <x v="1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10"/>
          </reference>
          <reference field="12" count="1" selected="0">
            <x v="1"/>
          </reference>
        </references>
      </pivotArea>
    </chartFormat>
    <chartFormat chart="4" format="47" series="1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4" format="48">
      <pivotArea type="data" outline="0" fieldPosition="0">
        <references count="2">
          <reference field="4294967294" count="1" selected="0">
            <x v="0"/>
          </reference>
          <reference field="12" count="1" selected="0">
            <x v="1"/>
          </reference>
        </references>
      </pivotArea>
    </chartFormat>
    <chartFormat chart="4" format="49">
      <pivotArea type="data" outline="0" fieldPosition="0">
        <references count="2">
          <reference field="4294967294" count="1" selected="0">
            <x v="1"/>
          </reference>
          <reference field="12" count="1" selected="0">
            <x v="1"/>
          </reference>
        </references>
      </pivotArea>
    </chartFormat>
    <chartFormat chart="4" format="50">
      <pivotArea type="data" outline="0" fieldPosition="0">
        <references count="2">
          <reference field="4294967294" count="1" selected="0">
            <x v="2"/>
          </reference>
          <reference field="12" count="1" selected="0">
            <x v="1"/>
          </reference>
        </references>
      </pivotArea>
    </chartFormat>
    <chartFormat chart="4" format="51">
      <pivotArea type="data" outline="0" fieldPosition="0">
        <references count="2">
          <reference field="4294967294" count="1" selected="0">
            <x v="3"/>
          </reference>
          <reference field="12" count="1" selected="0">
            <x v="1"/>
          </reference>
        </references>
      </pivotArea>
    </chartFormat>
    <chartFormat chart="4" format="52">
      <pivotArea type="data" outline="0" fieldPosition="0">
        <references count="2">
          <reference field="4294967294" count="1" selected="0">
            <x v="4"/>
          </reference>
          <reference field="12" count="1" selected="0">
            <x v="1"/>
          </reference>
        </references>
      </pivotArea>
    </chartFormat>
    <chartFormat chart="4" format="53">
      <pivotArea type="data" outline="0" fieldPosition="0">
        <references count="2">
          <reference field="4294967294" count="1" selected="0">
            <x v="5"/>
          </reference>
          <reference field="12" count="1" selected="0">
            <x v="1"/>
          </reference>
        </references>
      </pivotArea>
    </chartFormat>
    <chartFormat chart="4" format="54">
      <pivotArea type="data" outline="0" fieldPosition="0">
        <references count="2">
          <reference field="4294967294" count="1" selected="0">
            <x v="6"/>
          </reference>
          <reference field="12" count="1" selected="0">
            <x v="1"/>
          </reference>
        </references>
      </pivotArea>
    </chartFormat>
    <chartFormat chart="4" format="55">
      <pivotArea type="data" outline="0" fieldPosition="0">
        <references count="2">
          <reference field="4294967294" count="1" selected="0">
            <x v="7"/>
          </reference>
          <reference field="12" count="1" selected="0">
            <x v="1"/>
          </reference>
        </references>
      </pivotArea>
    </chartFormat>
    <chartFormat chart="4" format="56">
      <pivotArea type="data" outline="0" fieldPosition="0">
        <references count="2">
          <reference field="4294967294" count="1" selected="0">
            <x v="8"/>
          </reference>
          <reference field="12" count="1" selected="0">
            <x v="1"/>
          </reference>
        </references>
      </pivotArea>
    </chartFormat>
    <chartFormat chart="4" format="57">
      <pivotArea type="data" outline="0" fieldPosition="0">
        <references count="2">
          <reference field="4294967294" count="1" selected="0">
            <x v="9"/>
          </reference>
          <reference field="12" count="1" selected="0">
            <x v="1"/>
          </reference>
        </references>
      </pivotArea>
    </chartFormat>
    <chartFormat chart="4" format="58">
      <pivotArea type="data" outline="0" fieldPosition="0">
        <references count="2">
          <reference field="4294967294" count="1" selected="0">
            <x v="10"/>
          </reference>
          <reference field="1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Сводная таблица1" cacheId="25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7">
  <location ref="A4:D14" firstHeaderRow="1" firstDataRow="2" firstDataCol="1" rowPageCount="1" colPageCount="1"/>
  <pivotFields count="13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axis="axisCol" showAll="0">
      <items count="15">
        <item sd="0" x="0"/>
        <item n="План"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n="Факт" sd="0" x="12"/>
        <item sd="0" x="13"/>
        <item t="default"/>
      </items>
    </pivotField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1">
    <field x="-2"/>
  </rowFields>
  <row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rowItems>
  <colFields count="1">
    <field x="10"/>
  </colFields>
  <colItems count="3">
    <i>
      <x v="1"/>
    </i>
    <i>
      <x v="12"/>
    </i>
    <i t="grand">
      <x/>
    </i>
  </colItems>
  <pageFields count="1">
    <pageField fld="12" item="3" hier="-1"/>
  </pageFields>
  <dataFields count="9">
    <dataField name="Развитие _x000a_образования " fld="1" baseField="0" baseItem="0" numFmtId="4"/>
    <dataField name="Развитие _x000a_жилищно-_x000a_коммунального _x000a_хозяйства" fld="2" baseField="0" baseItem="0"/>
    <dataField name="Развитие_x000a_ культуры_x000a_ и туризма " fld="3" baseField="0" baseItem="0"/>
    <dataField name="Социальная_x000a_ поддержка_x000a_граждан " fld="4" baseField="0" baseItem="0"/>
    <dataField name="Развитие _x000a_муниципального_x000a_ образования " fld="5" baseField="0" baseItem="0"/>
    <dataField name="Развитие_x000a_ сельского_x000a_ хозяйства " fld="6" baseField="0" baseItem="0"/>
    <dataField name="Формирование_x000a_ современной_x000a_ городской_x000a_ среды " fld="7" baseField="0" baseItem="0"/>
    <dataField name="Профилактика _x000a_правонарушений " fld="8" baseField="0" baseItem="0"/>
    <dataField name="Непрограммные_x000a_ расходы " fld="9" baseField="0" baseItem="0"/>
  </dataFields>
  <formats count="1">
    <format dxfId="54">
      <pivotArea collapsedLevelsAreSubtotals="1" fieldPosition="0">
        <references count="2">
          <reference field="4294967294" count="8">
            <x v="1"/>
            <x v="2"/>
            <x v="3"/>
            <x v="4"/>
            <x v="5"/>
            <x v="6"/>
            <x v="7"/>
            <x v="8"/>
          </reference>
          <reference field="10" count="2" selected="0">
            <x v="1"/>
            <x v="12"/>
          </reference>
        </references>
      </pivotArea>
    </format>
  </formats>
  <chartFormats count="6"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2"/>
          </reference>
        </references>
      </pivotArea>
    </chartFormat>
    <chartFormat chart="6" format="16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6" format="17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Сводная таблица2" cacheId="25" dataOnRows="1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 chartFormat="7">
  <location ref="A3:C13" firstHeaderRow="1" firstDataRow="2" firstDataCol="1" rowPageCount="1" colPageCount="1"/>
  <pivotFields count="13">
    <pivotField numFmtId="166" showAll="0">
      <items count="11">
        <item x="0"/>
        <item x="5"/>
        <item x="1"/>
        <item x="6"/>
        <item x="2"/>
        <item x="7"/>
        <item x="3"/>
        <item x="8"/>
        <item x="4"/>
        <item x="9"/>
        <item t="default"/>
      </items>
    </pivotField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dataField="1" numFmtId="4" showAll="0"/>
    <pivotField axis="axisCol" showAll="0" defaultSubtotal="0">
      <items count="14">
        <item h="1" sd="0" x="0"/>
        <item sd="0" x="1"/>
        <item h="1" sd="0" x="2"/>
        <item h="1" sd="0" x="3"/>
        <item h="1" sd="0" x="4"/>
        <item h="1" sd="0" x="5"/>
        <item h="1" sd="0" x="6"/>
        <item h="1" sd="0" x="7"/>
        <item h="1" sd="0" x="8"/>
        <item h="1" sd="0" x="9"/>
        <item h="1" sd="0" x="10"/>
        <item h="1" sd="0" x="11"/>
        <item h="1" sd="0" x="12"/>
        <item h="1" sd="0" x="13"/>
      </items>
    </pivotField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Page" showAll="0" defaultSubtotal="0">
      <items count="8">
        <item sd="0" x="0"/>
        <item sd="0" x="1"/>
        <item sd="0" x="2"/>
        <item sd="0" x="3"/>
        <item sd="0" x="4"/>
        <item sd="0" x="5"/>
        <item sd="0" x="6"/>
        <item sd="0" x="7"/>
      </items>
    </pivotField>
  </pivotFields>
  <rowFields count="1">
    <field x="-2"/>
  </rowFields>
  <row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rowItems>
  <colFields count="1">
    <field x="10"/>
  </colFields>
  <colItems count="2">
    <i>
      <x v="1"/>
    </i>
    <i t="grand">
      <x/>
    </i>
  </colItems>
  <pageFields count="1">
    <pageField fld="12" item="3" hier="-1"/>
  </pageFields>
  <dataFields count="9">
    <dataField name="Развитие образования " fld="1" baseField="0" baseItem="0"/>
    <dataField name="Развитие жилищно-коммунального хозяйства " fld="2" baseField="0" baseItem="0"/>
    <dataField name="Развитие культуры и туризма " fld="3" baseField="0" baseItem="0"/>
    <dataField name="Социальная поддержка граждан " fld="4" baseField="0" baseItem="0"/>
    <dataField name="Развитие муниципального образования " fld="5" baseField="0" baseItem="0"/>
    <dataField name="Развитие сельского хозяйства " fld="6" baseField="0" baseItem="0"/>
    <dataField name="Формирование современной городской среды " fld="7" baseField="0" baseItem="0"/>
    <dataField name="Профилактика правонарушений " fld="8" baseField="0" baseItem="0"/>
    <dataField name="Непрограммные расходы " fld="9" baseField="0" baseItem="0"/>
  </dataFields>
  <chartFormats count="2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1"/>
          </reference>
          <reference field="10" count="1" selected="0">
            <x v="1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2"/>
          </reference>
          <reference field="10" count="1" selected="0">
            <x v="1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3"/>
          </reference>
          <reference field="10" count="1" selected="0">
            <x v="1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4"/>
          </reference>
          <reference field="10" count="1" selected="0">
            <x v="1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5"/>
          </reference>
          <reference field="10" count="1" selected="0">
            <x v="1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6"/>
          </reference>
          <reference field="10" count="1" selected="0">
            <x v="1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7"/>
          </reference>
          <reference field="10" count="1" selected="0">
            <x v="1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8"/>
          </reference>
          <reference field="10" count="1" selected="0">
            <x v="1"/>
          </reference>
        </references>
      </pivotArea>
    </chartFormat>
    <chartFormat chart="6" format="29" series="1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6" format="30">
      <pivotArea type="data" outline="0" fieldPosition="0">
        <references count="2">
          <reference field="4294967294" count="1" selected="0">
            <x v="0"/>
          </reference>
          <reference field="10" count="1" selected="0">
            <x v="1"/>
          </reference>
        </references>
      </pivotArea>
    </chartFormat>
    <chartFormat chart="6" format="31">
      <pivotArea type="data" outline="0" fieldPosition="0">
        <references count="2">
          <reference field="4294967294" count="1" selected="0">
            <x v="1"/>
          </reference>
          <reference field="10" count="1" selected="0">
            <x v="1"/>
          </reference>
        </references>
      </pivotArea>
    </chartFormat>
    <chartFormat chart="6" format="32">
      <pivotArea type="data" outline="0" fieldPosition="0">
        <references count="2">
          <reference field="4294967294" count="1" selected="0">
            <x v="2"/>
          </reference>
          <reference field="10" count="1" selected="0">
            <x v="1"/>
          </reference>
        </references>
      </pivotArea>
    </chartFormat>
    <chartFormat chart="6" format="33">
      <pivotArea type="data" outline="0" fieldPosition="0">
        <references count="2">
          <reference field="4294967294" count="1" selected="0">
            <x v="3"/>
          </reference>
          <reference field="10" count="1" selected="0">
            <x v="1"/>
          </reference>
        </references>
      </pivotArea>
    </chartFormat>
    <chartFormat chart="6" format="34">
      <pivotArea type="data" outline="0" fieldPosition="0">
        <references count="2">
          <reference field="4294967294" count="1" selected="0">
            <x v="4"/>
          </reference>
          <reference field="10" count="1" selected="0">
            <x v="1"/>
          </reference>
        </references>
      </pivotArea>
    </chartFormat>
    <chartFormat chart="6" format="35">
      <pivotArea type="data" outline="0" fieldPosition="0">
        <references count="2">
          <reference field="4294967294" count="1" selected="0">
            <x v="5"/>
          </reference>
          <reference field="10" count="1" selected="0">
            <x v="1"/>
          </reference>
        </references>
      </pivotArea>
    </chartFormat>
    <chartFormat chart="6" format="36">
      <pivotArea type="data" outline="0" fieldPosition="0">
        <references count="2">
          <reference field="4294967294" count="1" selected="0">
            <x v="6"/>
          </reference>
          <reference field="10" count="1" selected="0">
            <x v="1"/>
          </reference>
        </references>
      </pivotArea>
    </chartFormat>
    <chartFormat chart="6" format="37">
      <pivotArea type="data" outline="0" fieldPosition="0">
        <references count="2">
          <reference field="4294967294" count="1" selected="0">
            <x v="7"/>
          </reference>
          <reference field="10" count="1" selected="0">
            <x v="1"/>
          </reference>
        </references>
      </pivotArea>
    </chartFormat>
    <chartFormat chart="6" format="38">
      <pivotArea type="data" outline="0" fieldPosition="0">
        <references count="2">
          <reference field="4294967294" count="1" selected="0">
            <x v="8"/>
          </reference>
          <reference field="10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Наименование" xr10:uid="{00000000-0013-0000-FFFF-FFFF01000000}" sourceName="Наименование">
  <pivotTables>
    <pivotTable tabId="21" name="СводнаяТаблица1"/>
    <pivotTable tabId="22" name="СводнаяТаблица1"/>
  </pivotTables>
  <data>
    <tabular pivotCacheId="3">
      <items count="5">
        <i x="0"/>
        <i x="1"/>
        <i x="2"/>
        <i x="3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оды__даты" xr10:uid="{00000000-0013-0000-FFFF-FFFF02000000}" sourceName="Годы (даты)">
  <pivotTables>
    <pivotTable tabId="28" name="Сводная таблица1"/>
  </pivotTables>
  <data>
    <tabular pivotCacheId="5">
      <items count="5">
        <i x="1"/>
        <i x="2"/>
        <i x="3" s="1"/>
        <i x="0" nd="1"/>
        <i x="4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оды__Дата" xr10:uid="{00000000-0013-0000-FFFF-FFFF03000000}" sourceName="Годы (Дата)">
  <pivotTables>
    <pivotTable tabId="41" name="Сводная таблица1"/>
    <pivotTable tabId="42" name="Сводная таблица1"/>
  </pivotTables>
  <data>
    <tabular pivotCacheId="6">
      <items count="8">
        <i x="1"/>
        <i x="2"/>
        <i x="3" s="1"/>
        <i x="4"/>
        <i x="5"/>
        <i x="0" nd="1"/>
        <i x="7" nd="1"/>
        <i x="6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оды__Дата1" xr10:uid="{00000000-0013-0000-FFFF-FFFF04000000}" sourceName="Годы (Дата)">
  <pivotTables>
    <pivotTable tabId="47" name="Сводная таблица1"/>
    <pivotTable tabId="48" name="Сводная таблица2"/>
  </pivotTables>
  <data>
    <tabular pivotCacheId="7">
      <items count="8">
        <i x="1"/>
        <i x="2"/>
        <i x="3" s="1"/>
        <i x="4"/>
        <i x="5"/>
        <i x="0" nd="1"/>
        <i x="7" nd="1"/>
        <i x="6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оды__Даты1" xr10:uid="{00000000-0013-0000-FFFF-FFFF05000000}" sourceName="Годы (Даты)">
  <pivotTables>
    <pivotTable tabId="50" name="Сводная таблица1"/>
    <pivotTable tabId="51" name="Сводная таблица2"/>
  </pivotTables>
  <data>
    <tabular pivotCacheId="8">
      <items count="8">
        <i x="1"/>
        <i x="2"/>
        <i x="3" s="1"/>
        <i x="4"/>
        <i x="5"/>
        <i x="0" nd="1"/>
        <i x="7" nd="1"/>
        <i x="6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оды__Даты2" xr10:uid="{8B2760BA-CA72-4BF1-9ADB-8024FA66E97B}" sourceName="Годы (Даты)">
  <pivotTables>
    <pivotTable tabId="55" name="Сводная таблица1"/>
    <pivotTable tabId="56" name="Сводная таблица2"/>
  </pivotTables>
  <data>
    <tabular pivotCacheId="1243411260">
      <items count="8">
        <i x="1"/>
        <i x="2"/>
        <i x="3" s="1"/>
        <i x="4"/>
        <i x="5"/>
        <i x="0" nd="1"/>
        <i x="7" nd="1"/>
        <i x="6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оды__Дата2" xr10:uid="{A9B42AE5-82C9-4F6E-B1D4-A87C553E7E34}" sourceName="Годы (Дата)">
  <pivotTables>
    <pivotTable tabId="59" name="Сводная таблица1"/>
    <pivotTable tabId="61" name="Сводная таблица1"/>
  </pivotTables>
  <data>
    <tabular pivotCacheId="396976172">
      <items count="8">
        <i x="1"/>
        <i x="2"/>
        <i x="3" s="1"/>
        <i x="4"/>
        <i x="5"/>
        <i x="0" nd="1"/>
        <i x="7" nd="1"/>
        <i x="6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оды__Дата3" xr10:uid="{F630BC03-AE6D-469C-9E73-5E5A40B22FB2}" sourceName="Годы (Дата)">
  <pivotTables>
    <pivotTable tabId="62" name="Сводная таблица3"/>
    <pivotTable tabId="63" name="Сводная таблица3"/>
  </pivotTables>
  <data>
    <tabular pivotCacheId="1227789767">
      <items count="8">
        <i x="1"/>
        <i x="2"/>
        <i x="3" s="1"/>
        <i x="4"/>
        <i x="5"/>
        <i x="0" nd="1"/>
        <i x="7" nd="1"/>
        <i x="6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Наименование" xr10:uid="{00000000-0014-0000-FFFF-FFFF01000000}" cache="Срез_Наименование" caption="Наименование" rowHeight="23495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а) 1" xr10:uid="{00000000-0014-0000-FFFF-FFFF0A000000}" cache="Срез_Годы__Дата" caption="Годы (Дата)" showCaption="0" style="Дашборд" rowHeight="288000"/>
  <slicer name="Годы (Дата) 4" xr10:uid="{00000000-0014-0000-FFFF-FFFF0B000000}" cache="Срез_Годы__Дата1" caption="Годы (Дата)" showCaption="0" style="Дашборд" rowHeight="234950"/>
  <slicer name="Годы (Даты) 3" xr10:uid="{B9CC7DA6-FC61-49D3-B52A-0C79EB2077E0}" cache="Срез_Годы__Даты1" caption="Годы (Даты)" showCaption="0" style="Дашборд" rowHeight="234950"/>
  <slicer name="Годы (Даты) 5" xr10:uid="{5CF24A71-BDDE-46C4-BF15-54D527F2C79E}" cache="Срез_Годы__Даты2" caption="Годы (Даты)" showCaption="0" style="Дашборд" rowHeight="241300"/>
</slicers>
</file>

<file path=xl/slicers/slicer1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а) 5" xr10:uid="{5765E40A-7362-4784-A045-4C6D9733BAAC}" cache="Срез_Годы__Дата2" caption="Годы (Дата)" showCaption="0" rowHeight="234950"/>
</slicers>
</file>

<file path=xl/slicers/slicer1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а) 7" xr10:uid="{30629879-4536-44B0-9AA6-1A3C9B257D29}" cache="Срез_Годы__Дата3" caption="Годы (Дата)" showCaption="0" style="Дашборд" rowHeight="234950"/>
</slicers>
</file>

<file path=xl/slicers/slicer1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а) 6" xr10:uid="{6E686939-A9A7-4471-B212-028ECCC6C9DB}" cache="Срез_Годы__Дата2" caption="Годы (Дата)" showCaption="0" style="Дашборд" rowHeight="234950"/>
  <slicer name="Годы (Дата) 8" xr10:uid="{21808F60-8BA9-48F5-8912-56A0B9AC25EE}" cache="Срез_Годы__Дата3" caption="Годы (Дата)" showCaption="0" style="Дашборд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Наименование 1" xr10:uid="{00000000-0014-0000-FFFF-FFFF02000000}" cache="Срез_Наименование" caption="Наименование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ы)" xr10:uid="{00000000-0014-0000-FFFF-FFFF03000000}" cache="Срез_Годы__даты" caption="Годы (даты)" rowHeight="2349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Наименование 2" xr10:uid="{00000000-0014-0000-FFFF-FFFF04000000}" cache="Срез_Наименование" caption="Наименование" showCaption="0" style="Дашборд" rowHeight="234950"/>
  <slicer name="Годы (даты) 1" xr10:uid="{00000000-0014-0000-FFFF-FFFF05000000}" cache="Срез_Годы__даты" caption="Годы (даты)" showCaption="0" style="Дашборд" rowHeight="23495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а)" xr10:uid="{00000000-0014-0000-FFFF-FFFF06000000}" cache="Срез_Годы__Дата" caption="Годы (Дата)" rowHeight="23495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а) 2" xr10:uid="{00000000-0014-0000-FFFF-FFFF07000000}" cache="Срез_Годы__Дата" caption="Годы (Дата)" rowHeight="23495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а) 3" xr10:uid="{00000000-0014-0000-FFFF-FFFF08000000}" cache="Срез_Годы__Дата1" caption="Годы (Дата)" showCaption="0" rowHeight="23495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ы) 2" xr10:uid="{00000000-0014-0000-FFFF-FFFF09000000}" cache="Срез_Годы__Даты1" caption="Годы (Даты)" showCaption="0" rowHeight="23495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оды (Даты) 4" xr10:uid="{1E908B8B-3E7D-416D-9712-CD1CDAE7C2A8}" cache="Срез_Годы__Даты2" caption="Годы (Даты)" showCaption="0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Таблица5" displayName="Таблица5" ref="A2:G7" totalsRowShown="0" headerRowDxfId="98" dataDxfId="97" tableBorderDxfId="96">
  <autoFilter ref="A2:G7" xr:uid="{00000000-0009-0000-0100-000005000000}"/>
  <tableColumns count="7">
    <tableColumn id="1" xr3:uid="{00000000-0010-0000-0000-000001000000}" name="Наименование" dataDxfId="95"/>
    <tableColumn id="2" xr3:uid="{00000000-0010-0000-0000-000002000000}" name="Доходы " dataDxfId="94"/>
    <tableColumn id="3" xr3:uid="{00000000-0010-0000-0000-000003000000}" name="Расходы" dataDxfId="93"/>
    <tableColumn id="4" xr3:uid="{00000000-0010-0000-0000-000004000000}" name="Дефицит/профицит" dataDxfId="92"/>
    <tableColumn id="5" xr3:uid="{00000000-0010-0000-0000-000005000000}" name="Доходы 2" dataDxfId="91"/>
    <tableColumn id="6" xr3:uid="{00000000-0010-0000-0000-000006000000}" name="Расходы3" dataDxfId="90"/>
    <tableColumn id="7" xr3:uid="{00000000-0010-0000-0000-000007000000}" name="Дефицит/профицит4" dataDxfId="8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Таблица6" displayName="Таблица6" ref="A2:C32" totalsRowCount="1">
  <autoFilter ref="A2:C31" xr:uid="{00000000-0009-0000-0100-000006000000}"/>
  <tableColumns count="3">
    <tableColumn id="1" xr3:uid="{00000000-0010-0000-0100-000001000000}" name="даты" totalsRowLabel="Итог" dataDxfId="2"/>
    <tableColumn id="2" xr3:uid="{00000000-0010-0000-0100-000002000000}" name="Доходы " totalsRowFunction="sum" totalsRowDxfId="1"/>
    <tableColumn id="3" xr3:uid="{00000000-0010-0000-0100-000003000000}" name="Расходы" totalsRowFunction="sum" totalsRowDxfId="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Таблица489" displayName="Таблица489" ref="A1:K11" totalsRowShown="0" headerRowDxfId="83" tableBorderDxfId="82">
  <autoFilter ref="A1:K11" xr:uid="{00000000-0009-0000-0100-000008000000}"/>
  <tableColumns count="11">
    <tableColumn id="2" xr3:uid="{00000000-0010-0000-0200-000002000000}" name="Дата" dataDxfId="81"/>
    <tableColumn id="3" xr3:uid="{00000000-0010-0000-0200-000003000000}" name="Дума" dataDxfId="80"/>
    <tableColumn id="5" xr3:uid="{00000000-0010-0000-0200-000005000000}" name="Администрация" dataDxfId="79"/>
    <tableColumn id="7" xr3:uid="{00000000-0010-0000-0200-000007000000}" name="Куми" dataDxfId="78"/>
    <tableColumn id="9" xr3:uid="{00000000-0010-0000-0200-000009000000}" name="Финуправление" dataDxfId="77"/>
    <tableColumn id="11" xr3:uid="{00000000-0010-0000-0200-00000B000000}" name="Образование" dataDxfId="76"/>
    <tableColumn id="13" xr3:uid="{00000000-0010-0000-0200-00000D000000}" name="КСП" dataDxfId="75"/>
    <tableColumn id="15" xr3:uid="{00000000-0010-0000-0200-00000F000000}" name="УТСЗН" dataDxfId="74"/>
    <tableColumn id="17" xr3:uid="{00000000-0010-0000-0200-000011000000}" name="ЖКХ" dataDxfId="73"/>
    <tableColumn id="19" xr3:uid="{00000000-0010-0000-0200-000013000000}" name="УПРСХ" dataDxfId="72"/>
    <tableColumn id="21" xr3:uid="{00000000-0010-0000-0200-000015000000}" name="Культура" dataDxfId="7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Таблица1" displayName="Таблица1" ref="A1:L11" totalsRowShown="0" headerRowDxfId="68" dataDxfId="67">
  <autoFilter ref="A1:L11" xr:uid="{00000000-0009-0000-0100-000001000000}"/>
  <tableColumns count="12">
    <tableColumn id="1" xr3:uid="{00000000-0010-0000-0300-000001000000}" name="Дата" dataDxfId="66"/>
    <tableColumn id="2" xr3:uid="{00000000-0010-0000-0300-000002000000}" name="общегосударственные вопросы" dataDxfId="65"/>
    <tableColumn id="3" xr3:uid="{00000000-0010-0000-0300-000003000000}" name="национальная оборона" dataDxfId="64"/>
    <tableColumn id="4" xr3:uid="{00000000-0010-0000-0300-000004000000}" name="национальная безопасность и правоохранительная деятельность" dataDxfId="63"/>
    <tableColumn id="5" xr3:uid="{00000000-0010-0000-0300-000005000000}" name="национальная экономика" dataDxfId="62"/>
    <tableColumn id="6" xr3:uid="{00000000-0010-0000-0300-000006000000}" name="жилищно-коммунальное хозяйство" dataDxfId="61"/>
    <tableColumn id="7" xr3:uid="{00000000-0010-0000-0300-000007000000}" name="охрана окружающей среды" dataDxfId="60"/>
    <tableColumn id="8" xr3:uid="{00000000-0010-0000-0300-000008000000}" name="образование" dataDxfId="59"/>
    <tableColumn id="9" xr3:uid="{00000000-0010-0000-0300-000009000000}" name="культура, кинематография" dataDxfId="58"/>
    <tableColumn id="10" xr3:uid="{00000000-0010-0000-0300-00000A000000}" name="социальная политика" dataDxfId="57"/>
    <tableColumn id="11" xr3:uid="{00000000-0010-0000-0300-00000B000000}" name="физическая культура и спорт" dataDxfId="56"/>
    <tableColumn id="12" xr3:uid="{00000000-0010-0000-0300-00000C000000}" name="обслуживание государственного (муниципального) долга" dataDxfId="55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Таблица2" displayName="Таблица2" ref="A3:J13" totalsRowShown="0" headerRowDxfId="53" tableBorderDxfId="52">
  <autoFilter ref="A3:J13" xr:uid="{00000000-0009-0000-0100-000002000000}"/>
  <tableColumns count="10">
    <tableColumn id="1" xr3:uid="{00000000-0010-0000-0400-000001000000}" name="Даты" dataDxfId="51"/>
    <tableColumn id="2" xr3:uid="{00000000-0010-0000-0400-000002000000}" name="Развитие образования" dataDxfId="50"/>
    <tableColumn id="3" xr3:uid="{00000000-0010-0000-0400-000003000000}" name="Развитие жилищно-коммунального и дорожного хозяйства" dataDxfId="49"/>
    <tableColumn id="4" xr3:uid="{00000000-0010-0000-0400-000004000000}" name="Развитие культуры и туризма" dataDxfId="48"/>
    <tableColumn id="5" xr3:uid="{00000000-0010-0000-0400-000005000000}" name="Социальная поддержка граждан" dataDxfId="47"/>
    <tableColumn id="6" xr3:uid="{00000000-0010-0000-0400-000006000000}" name="Развитие муниципального образования" dataDxfId="46"/>
    <tableColumn id="7" xr3:uid="{00000000-0010-0000-0400-000007000000}" name="Развитие сельского хозяйства" dataDxfId="45"/>
    <tableColumn id="8" xr3:uid="{00000000-0010-0000-0400-000008000000}" name="Формирование современной городской среды" dataDxfId="44"/>
    <tableColumn id="9" xr3:uid="{00000000-0010-0000-0400-000009000000}" name="Профилактика правонарушений" dataDxfId="43"/>
    <tableColumn id="10" xr3:uid="{00000000-0010-0000-0400-00000A000000}" name="Непрограммные расходы" dataDxfId="4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FB84F5C-64AD-4A53-91AD-B607C0527604}" name="Таблица7" displayName="Таблица7" ref="A1:J11" totalsRowShown="0" headerRowDxfId="39" headerRowBorderDxfId="38" tableBorderDxfId="37" totalsRowBorderDxfId="36">
  <autoFilter ref="A1:J11" xr:uid="{B51E9BC5-0565-48BB-8414-9BEEFC4065D7}"/>
  <tableColumns count="10">
    <tableColumn id="1" xr3:uid="{37BA521D-3424-4173-AFAC-762A62925F73}" name="Даты" dataDxfId="35"/>
    <tableColumn id="2" xr3:uid="{53359668-661D-4133-8710-F5DC7D6CD93D}" name="Успех каждого ребенка" dataDxfId="34"/>
    <tableColumn id="3" xr3:uid="{F6B5546C-BE96-4017-880A-5C26A7C878A3}" name="Современная школа" dataDxfId="33"/>
    <tableColumn id="4" xr3:uid="{46446DE4-52FD-4B2B-982D-65EA46F56E13}" name="Культурная среда" dataDxfId="32"/>
    <tableColumn id="5" xr3:uid="{7597DAAE-5D12-4F55-ADBC-E4D3B218F824}" name="Творческие люди" dataDxfId="31"/>
    <tableColumn id="6" xr3:uid="{4A5A0C7A-8A32-447E-8632-C687C89AE96A}" name="Финансовая поддержка семей при рождении детей" dataDxfId="30"/>
    <tableColumn id="7" xr3:uid="{D7EF9859-738A-4599-BB9E-75C5DBB38444}" name="Спорт – норма жизни" dataDxfId="29"/>
    <tableColumn id="8" xr3:uid="{4BACDAC0-9E32-4E01-AEEF-F4B36B26B447}" name="Комплексная система обращения с твердыми коммунальными отходами" dataDxfId="28"/>
    <tableColumn id="9" xr3:uid="{CB118F62-8235-4327-8FFE-2D977DB11FB3}" name="Обеспечение устойчивого сокращения непригодного для проживания жилищного фонда" dataDxfId="27"/>
    <tableColumn id="10" xr3:uid="{03866F02-EE09-48F6-8840-6807F3AA06E5}" name="Формирование комфортной городской среды" dataDxfId="2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EA6756-5065-4593-BB37-853861348ABD}" name="Таблица3" displayName="Таблица3" ref="A1:Q11" totalsRowShown="0" headerRowDxfId="23" headerRowBorderDxfId="22" tableBorderDxfId="21" totalsRowBorderDxfId="20">
  <autoFilter ref="A1:Q11" xr:uid="{D00E106A-6BDF-4E21-B19D-34F0CD2A1B14}"/>
  <tableColumns count="17">
    <tableColumn id="1" xr3:uid="{03D015EE-D7BE-4002-A6AE-58D4814E689E}" name="Дата" dataDxfId="19"/>
    <tableColumn id="2" xr3:uid="{1818C0D2-97E2-4AE4-ACE7-5C666BA82A43}" name="Правительство СК"/>
    <tableColumn id="3" xr3:uid="{AF4FB4A8-8823-4562-AFAD-2C411A29699A}" name="Управление по обеспечению деятельности мировых судей СК"/>
    <tableColumn id="4" xr3:uid="{310FD6FB-EB05-46C9-AC43-9AE9FCEFC939}" name="Министерство имущественных отношений СК"/>
    <tableColumn id="5" xr3:uid="{F33D9FFB-2182-4BCF-A8E8-7411E943FA72}" name="Федеральная служба по надзору в сфере природопользования"/>
    <tableColumn id="6" xr3:uid="{558852FD-5C61-4D42-B17A-C806715AC966}" name="Федеральная служба по труду и занятости" dataDxfId="18"/>
    <tableColumn id="7" xr3:uid="{689294EB-6804-44DF-9BB9-91021514D6DF}" name="УФНС по СК"/>
    <tableColumn id="8" xr3:uid="{EFB54A9C-6FCF-4B45-97CA-1A3C12EA10C3}" name="МВД России"/>
    <tableColumn id="9" xr3:uid="{71F30F6E-0B46-4A25-A540-C8CC2BBB1AAE}" name="Дума"/>
    <tableColumn id="10" xr3:uid="{B941ED00-4694-427B-A487-D372E41DCC5F}" name="Администрация"/>
    <tableColumn id="11" xr3:uid="{6F8640C0-CAA7-4FC1-84F3-99036A37FF11}" name="УИиЗО"/>
    <tableColumn id="12" xr3:uid="{4C6C8676-7C9C-4B9C-86D7-1C136454FA34}" name="Финансовое управление"/>
    <tableColumn id="13" xr3:uid="{9CE7BB08-A6E1-4FF5-AC47-63A012802DB3}" name="УОБР"/>
    <tableColumn id="14" xr3:uid="{D476DF39-5299-4FB1-A10F-99768639099F}" name="УКиТ"/>
    <tableColumn id="15" xr3:uid="{6502FB9C-37BB-4DFC-AABB-0AAD5577E526}" name="УТСЗН"/>
    <tableColumn id="16" xr3:uid="{58B9B571-E656-494F-8173-432BEE014D19}" name="УЖКХ"/>
    <tableColumn id="17" xr3:uid="{4DCA227A-A40C-40DE-AD7C-BB19D375910D}" name="УСХ и развитие территорий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DCF2DA-A70E-4174-9A14-F86277E65777}" name="Таблица4" displayName="Таблица4" ref="A1:H11" totalsRowShown="0" headerRowDxfId="15" dataDxfId="13" headerRowBorderDxfId="14" tableBorderDxfId="12" totalsRowBorderDxfId="11">
  <autoFilter ref="A1:H11" xr:uid="{2850E040-202F-43BF-AA65-AB4B47A599E3}"/>
  <tableColumns count="8">
    <tableColumn id="1" xr3:uid="{6EA7A702-1DD9-4940-BCED-9852A72625F8}" name="Дата" dataDxfId="10"/>
    <tableColumn id="2" xr3:uid="{ADB7118F-54C5-4768-96C0-2B04102F3A54}" name="НДФЛ" dataDxfId="9"/>
    <tableColumn id="3" xr3:uid="{9F883A82-C34F-4C2C-95C1-2A70863F01CF}" name="Акцизы" dataDxfId="8"/>
    <tableColumn id="4" xr3:uid="{04C09437-39F7-49DC-ADC3-124CFB92608D}" name="Налоги на совокупный доход" dataDxfId="7"/>
    <tableColumn id="5" xr3:uid="{B292717C-90FF-494F-A2F2-CEA7E962CA46}" name="Налоги на имущество" dataDxfId="6"/>
    <tableColumn id="6" xr3:uid="{AE4FE4BC-EDB1-48A1-8952-304D6BF0B3C0}" name="Государственная пошлина" dataDxfId="5"/>
    <tableColumn id="7" xr3:uid="{4ADB0BD7-56C4-4881-B435-66F33CDAC8F4}" name="Неналоговые доходы" dataDxfId="4"/>
    <tableColumn id="8" xr3:uid="{A8A6B879-F9E6-440D-B9C1-1195DC73C695}" name="Безвозмездные поступления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6.xml"/><Relationship Id="rId4" Type="http://schemas.microsoft.com/office/2007/relationships/slicer" Target="../slicers/slicer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8.xml"/><Relationship Id="rId4" Type="http://schemas.microsoft.com/office/2007/relationships/slicer" Target="../slicers/slicer8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ivotTable" Target="../pivotTables/pivotTable9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0.xml"/><Relationship Id="rId4" Type="http://schemas.microsoft.com/office/2007/relationships/slicer" Target="../slicers/slicer9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ivotTable" Target="../pivotTables/pivotTable11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microsoft.com/office/2007/relationships/slicer" Target="../slicers/slicer10.xml"/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12.xml"/><Relationship Id="rId4" Type="http://schemas.microsoft.com/office/2007/relationships/slicer" Target="../slicers/slicer1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ivotTable" Target="../pivotTables/pivotTable13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3" Type="http://schemas.microsoft.com/office/2007/relationships/slicer" Target="../slicers/slicer12.xml"/><Relationship Id="rId2" Type="http://schemas.openxmlformats.org/officeDocument/2006/relationships/drawing" Target="../drawings/drawing16.xml"/><Relationship Id="rId1" Type="http://schemas.openxmlformats.org/officeDocument/2006/relationships/pivotTable" Target="../pivotTables/pivotTable14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ivotTable" Target="../pivotTables/pivotTable15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26.xml.rels><?xml version="1.0" encoding="UTF-8" standalone="yes"?>
<Relationships xmlns="http://schemas.openxmlformats.org/package/2006/relationships"><Relationship Id="rId3" Type="http://schemas.microsoft.com/office/2007/relationships/slicer" Target="../slicers/slicer13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Relationship Id="rId4" Type="http://schemas.microsoft.com/office/2007/relationships/slicer" Target="../slicers/slicer3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4.xml"/><Relationship Id="rId4" Type="http://schemas.microsoft.com/office/2007/relationships/slicer" Target="../slicers/slicer5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6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7"/>
  <sheetViews>
    <sheetView workbookViewId="0">
      <selection activeCell="H1" sqref="H1:J1048576"/>
    </sheetView>
  </sheetViews>
  <sheetFormatPr defaultRowHeight="14.4" x14ac:dyDescent="0.3"/>
  <cols>
    <col min="1" max="1" width="24.33203125" customWidth="1"/>
    <col min="2" max="3" width="14.88671875" customWidth="1"/>
    <col min="4" max="4" width="20.33203125" customWidth="1"/>
    <col min="5" max="6" width="14.88671875" customWidth="1"/>
    <col min="7" max="7" width="21.33203125" customWidth="1"/>
    <col min="8" max="8" width="26.33203125" customWidth="1"/>
    <col min="9" max="16" width="21.5546875" customWidth="1"/>
  </cols>
  <sheetData>
    <row r="2" spans="1:16" s="1" customFormat="1" x14ac:dyDescent="0.3">
      <c r="A2" s="8" t="s">
        <v>9</v>
      </c>
      <c r="B2" s="9" t="s">
        <v>11</v>
      </c>
      <c r="C2" s="9" t="s">
        <v>10</v>
      </c>
      <c r="D2" s="9" t="s">
        <v>4</v>
      </c>
      <c r="E2" s="9" t="s">
        <v>15</v>
      </c>
      <c r="F2" s="9" t="s">
        <v>16</v>
      </c>
      <c r="G2" s="9" t="s">
        <v>17</v>
      </c>
    </row>
    <row r="3" spans="1:16" x14ac:dyDescent="0.3">
      <c r="A3" s="7" t="s">
        <v>12</v>
      </c>
      <c r="B3" s="5">
        <v>5771487161.0299997</v>
      </c>
      <c r="C3" s="5">
        <v>5851745306.8599997</v>
      </c>
      <c r="D3" s="5">
        <v>80258145.829999998</v>
      </c>
      <c r="E3" s="5">
        <v>5561302538.8599997</v>
      </c>
      <c r="F3" s="5">
        <v>5846684954.7600002</v>
      </c>
      <c r="G3" s="5">
        <v>283878711.27999997</v>
      </c>
      <c r="H3" s="4"/>
      <c r="I3" s="4"/>
      <c r="J3" s="4"/>
      <c r="K3" s="4"/>
      <c r="L3" s="4"/>
      <c r="M3" s="4"/>
      <c r="N3" s="4"/>
      <c r="O3" s="4"/>
      <c r="P3" s="4"/>
    </row>
    <row r="4" spans="1:16" x14ac:dyDescent="0.3">
      <c r="A4" s="7" t="s">
        <v>8</v>
      </c>
      <c r="B4" s="5">
        <v>4805001107.3800001</v>
      </c>
      <c r="C4" s="5">
        <v>4876002666.5299997</v>
      </c>
      <c r="D4" s="5">
        <v>71001559.150000006</v>
      </c>
      <c r="E4" s="5">
        <v>5059694943.3199997</v>
      </c>
      <c r="F4" s="5">
        <v>5528262062.6400003</v>
      </c>
      <c r="G4" s="5">
        <v>466053431.88999999</v>
      </c>
      <c r="H4" s="4"/>
      <c r="I4" s="4"/>
      <c r="J4" s="4"/>
      <c r="K4" s="4"/>
      <c r="L4" s="4"/>
      <c r="M4" s="4"/>
      <c r="N4" s="4"/>
      <c r="O4" s="4"/>
      <c r="P4" s="4"/>
    </row>
    <row r="5" spans="1:16" x14ac:dyDescent="0.3">
      <c r="A5" s="7" t="s">
        <v>5</v>
      </c>
      <c r="B5" s="5">
        <v>5688834319.0100002</v>
      </c>
      <c r="C5" s="5">
        <v>5871542516.9499998</v>
      </c>
      <c r="D5" s="5">
        <v>182708197.94</v>
      </c>
      <c r="E5" s="5">
        <v>6303488540.7200003</v>
      </c>
      <c r="F5" s="5">
        <v>6719442134.04</v>
      </c>
      <c r="G5" s="5">
        <v>415849792.62</v>
      </c>
      <c r="H5" s="4"/>
      <c r="I5" s="4"/>
      <c r="J5" s="4"/>
      <c r="K5" s="4"/>
      <c r="L5" s="4"/>
      <c r="M5" s="4"/>
      <c r="N5" s="4"/>
      <c r="O5" s="4"/>
      <c r="P5" s="4"/>
    </row>
    <row r="6" spans="1:16" x14ac:dyDescent="0.3">
      <c r="A6" s="7" t="s">
        <v>6</v>
      </c>
      <c r="B6" s="5">
        <v>4095357510.4000001</v>
      </c>
      <c r="C6" s="5">
        <v>4034059470.6300001</v>
      </c>
      <c r="D6" s="5">
        <v>61298039.770000003</v>
      </c>
      <c r="E6" s="5">
        <v>4190262147.4899998</v>
      </c>
      <c r="F6" s="5">
        <v>4128964107.7199998</v>
      </c>
      <c r="G6" s="5">
        <v>61298039.770000003</v>
      </c>
    </row>
    <row r="7" spans="1:16" x14ac:dyDescent="0.3">
      <c r="A7" s="10" t="s">
        <v>7</v>
      </c>
      <c r="B7" s="6">
        <v>3849110669.8699999</v>
      </c>
      <c r="C7" s="6">
        <v>3849110669.8699999</v>
      </c>
      <c r="D7" s="6">
        <v>0</v>
      </c>
      <c r="E7" s="6">
        <v>3943073061.1799998</v>
      </c>
      <c r="F7" s="6">
        <v>3943073061.1799998</v>
      </c>
      <c r="G7" s="6"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D16"/>
  <sheetViews>
    <sheetView workbookViewId="0">
      <selection activeCell="B9" sqref="B9"/>
    </sheetView>
  </sheetViews>
  <sheetFormatPr defaultRowHeight="14.4" x14ac:dyDescent="0.3"/>
  <cols>
    <col min="1" max="1" width="34.88671875" bestFit="1" customWidth="1"/>
    <col min="2" max="2" width="20.33203125" bestFit="1" customWidth="1"/>
    <col min="3" max="3" width="14.88671875" bestFit="1" customWidth="1"/>
    <col min="4" max="4" width="13.44140625" bestFit="1" customWidth="1"/>
    <col min="5" max="5" width="40.44140625" bestFit="1" customWidth="1"/>
    <col min="6" max="6" width="50.44140625" bestFit="1" customWidth="1"/>
    <col min="7" max="7" width="42.6640625" bestFit="1" customWidth="1"/>
    <col min="8" max="8" width="28.33203125" bestFit="1" customWidth="1"/>
    <col min="9" max="9" width="41.44140625" bestFit="1" customWidth="1"/>
    <col min="10" max="10" width="36.33203125" bestFit="1" customWidth="1"/>
    <col min="11" max="11" width="43.33203125" bestFit="1" customWidth="1"/>
    <col min="12" max="12" width="71.33203125" bestFit="1" customWidth="1"/>
  </cols>
  <sheetData>
    <row r="2" spans="1:4" x14ac:dyDescent="0.3">
      <c r="A2" s="2" t="s">
        <v>44</v>
      </c>
      <c r="B2" t="s">
        <v>87</v>
      </c>
    </row>
    <row r="3" spans="1:4" x14ac:dyDescent="0.3">
      <c r="A3" t="s">
        <v>88</v>
      </c>
    </row>
    <row r="4" spans="1:4" x14ac:dyDescent="0.3">
      <c r="B4" s="2" t="s">
        <v>42</v>
      </c>
    </row>
    <row r="5" spans="1:4" x14ac:dyDescent="0.3">
      <c r="A5" s="2" t="s">
        <v>43</v>
      </c>
      <c r="B5" t="s">
        <v>55</v>
      </c>
      <c r="C5" t="s">
        <v>56</v>
      </c>
      <c r="D5" t="s">
        <v>2</v>
      </c>
    </row>
    <row r="6" spans="1:4" x14ac:dyDescent="0.3">
      <c r="A6" s="3" t="s">
        <v>92</v>
      </c>
      <c r="B6" s="4">
        <v>414865050.10000002</v>
      </c>
      <c r="C6" s="4">
        <v>133453953.70999999</v>
      </c>
      <c r="D6" s="4">
        <v>548319003.81000006</v>
      </c>
    </row>
    <row r="7" spans="1:4" x14ac:dyDescent="0.3">
      <c r="A7" s="3" t="s">
        <v>79</v>
      </c>
      <c r="B7" s="4">
        <v>5345400</v>
      </c>
      <c r="C7" s="4">
        <v>1809451.87</v>
      </c>
      <c r="D7" s="55">
        <v>7154851.8700000001</v>
      </c>
    </row>
    <row r="8" spans="1:4" x14ac:dyDescent="0.3">
      <c r="A8" s="3" t="s">
        <v>91</v>
      </c>
      <c r="B8" s="4">
        <v>40813950.270000003</v>
      </c>
      <c r="C8" s="4">
        <v>13146443.65</v>
      </c>
      <c r="D8" s="55">
        <v>53960393.920000002</v>
      </c>
    </row>
    <row r="9" spans="1:4" x14ac:dyDescent="0.3">
      <c r="A9" s="3" t="s">
        <v>80</v>
      </c>
      <c r="B9" s="4">
        <v>419184322.89999998</v>
      </c>
      <c r="C9" s="4">
        <v>124715134.3</v>
      </c>
      <c r="D9" s="55">
        <v>543899457.19999993</v>
      </c>
    </row>
    <row r="10" spans="1:4" x14ac:dyDescent="0.3">
      <c r="A10" s="3" t="s">
        <v>81</v>
      </c>
      <c r="B10" s="4">
        <v>1587253999.9200001</v>
      </c>
      <c r="C10" s="4">
        <v>351233032.47000003</v>
      </c>
      <c r="D10" s="55">
        <v>1938487032.3900001</v>
      </c>
    </row>
    <row r="11" spans="1:4" x14ac:dyDescent="0.3">
      <c r="A11" s="3" t="s">
        <v>82</v>
      </c>
      <c r="B11" s="4">
        <v>0</v>
      </c>
      <c r="C11" s="4">
        <v>0</v>
      </c>
      <c r="D11" s="55">
        <v>0</v>
      </c>
    </row>
    <row r="12" spans="1:4" x14ac:dyDescent="0.3">
      <c r="A12" s="3" t="s">
        <v>49</v>
      </c>
      <c r="B12" s="4">
        <v>3002083908.7399998</v>
      </c>
      <c r="C12" s="4">
        <v>1103602063.76</v>
      </c>
      <c r="D12" s="55">
        <v>4105685972.5</v>
      </c>
    </row>
    <row r="13" spans="1:4" x14ac:dyDescent="0.3">
      <c r="A13" s="3" t="s">
        <v>83</v>
      </c>
      <c r="B13" s="4">
        <v>167760625.24000001</v>
      </c>
      <c r="C13" s="4">
        <v>58186690.530000001</v>
      </c>
      <c r="D13" s="55">
        <v>225947315.77000001</v>
      </c>
    </row>
    <row r="14" spans="1:4" x14ac:dyDescent="0.3">
      <c r="A14" s="3" t="s">
        <v>84</v>
      </c>
      <c r="B14" s="4">
        <v>1028890396.5</v>
      </c>
      <c r="C14" s="4">
        <v>464890439.81999999</v>
      </c>
      <c r="D14" s="55">
        <v>1493780836.3199999</v>
      </c>
    </row>
    <row r="15" spans="1:4" x14ac:dyDescent="0.3">
      <c r="A15" s="3" t="s">
        <v>85</v>
      </c>
      <c r="B15" s="4">
        <v>47150237.350000001</v>
      </c>
      <c r="C15" s="4">
        <v>15023633.720000001</v>
      </c>
      <c r="D15" s="55">
        <v>62173871.07</v>
      </c>
    </row>
    <row r="16" spans="1:4" x14ac:dyDescent="0.3">
      <c r="A16" s="3" t="s">
        <v>86</v>
      </c>
      <c r="B16" s="4">
        <v>6094243.0199999996</v>
      </c>
      <c r="C16" s="55">
        <v>0</v>
      </c>
      <c r="D16" s="55">
        <v>6094243.0199999996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C16"/>
  <sheetViews>
    <sheetView workbookViewId="0">
      <selection activeCell="A18" sqref="A18"/>
    </sheetView>
  </sheetViews>
  <sheetFormatPr defaultRowHeight="14.4" x14ac:dyDescent="0.3"/>
  <cols>
    <col min="1" max="1" width="34.88671875" bestFit="1" customWidth="1"/>
    <col min="2" max="2" width="20.33203125" bestFit="1" customWidth="1"/>
    <col min="3" max="4" width="12" bestFit="1" customWidth="1"/>
    <col min="5" max="5" width="40.44140625" bestFit="1" customWidth="1"/>
    <col min="6" max="6" width="50.44140625" bestFit="1" customWidth="1"/>
    <col min="7" max="7" width="42.6640625" bestFit="1" customWidth="1"/>
    <col min="8" max="8" width="28.33203125" bestFit="1" customWidth="1"/>
    <col min="9" max="9" width="41.44140625" bestFit="1" customWidth="1"/>
    <col min="10" max="10" width="36.33203125" bestFit="1" customWidth="1"/>
    <col min="11" max="11" width="43.33203125" bestFit="1" customWidth="1"/>
    <col min="12" max="12" width="71.33203125" bestFit="1" customWidth="1"/>
  </cols>
  <sheetData>
    <row r="2" spans="1:3" x14ac:dyDescent="0.3">
      <c r="A2" s="2" t="s">
        <v>44</v>
      </c>
      <c r="B2" t="s">
        <v>87</v>
      </c>
    </row>
    <row r="3" spans="1:3" x14ac:dyDescent="0.3">
      <c r="A3" t="s">
        <v>89</v>
      </c>
    </row>
    <row r="4" spans="1:3" x14ac:dyDescent="0.3">
      <c r="B4" s="2" t="s">
        <v>42</v>
      </c>
    </row>
    <row r="5" spans="1:3" x14ac:dyDescent="0.3">
      <c r="A5" s="2" t="s">
        <v>43</v>
      </c>
      <c r="B5" t="s">
        <v>24</v>
      </c>
      <c r="C5" t="s">
        <v>2</v>
      </c>
    </row>
    <row r="6" spans="1:3" x14ac:dyDescent="0.3">
      <c r="A6" s="3" t="s">
        <v>71</v>
      </c>
      <c r="B6" s="55">
        <v>414865050.10000002</v>
      </c>
      <c r="C6" s="55">
        <v>414865050.10000002</v>
      </c>
    </row>
    <row r="7" spans="1:3" x14ac:dyDescent="0.3">
      <c r="A7" s="3" t="s">
        <v>72</v>
      </c>
      <c r="B7" s="55">
        <v>5345400</v>
      </c>
      <c r="C7" s="55">
        <v>5345400</v>
      </c>
    </row>
    <row r="8" spans="1:3" x14ac:dyDescent="0.3">
      <c r="A8" s="3" t="s">
        <v>90</v>
      </c>
      <c r="B8" s="55">
        <v>40813950.270000003</v>
      </c>
      <c r="C8" s="55">
        <v>40813950.270000003</v>
      </c>
    </row>
    <row r="9" spans="1:3" x14ac:dyDescent="0.3">
      <c r="A9" s="3" t="s">
        <v>73</v>
      </c>
      <c r="B9" s="55">
        <v>419184322.89999998</v>
      </c>
      <c r="C9" s="55">
        <v>419184322.89999998</v>
      </c>
    </row>
    <row r="10" spans="1:3" x14ac:dyDescent="0.3">
      <c r="A10" s="3" t="s">
        <v>74</v>
      </c>
      <c r="B10" s="55">
        <v>1587253999.9200001</v>
      </c>
      <c r="C10" s="55">
        <v>1587253999.9200001</v>
      </c>
    </row>
    <row r="11" spans="1:3" x14ac:dyDescent="0.3">
      <c r="A11" s="3" t="s">
        <v>75</v>
      </c>
      <c r="B11" s="55">
        <v>0</v>
      </c>
      <c r="C11" s="55">
        <v>0</v>
      </c>
    </row>
    <row r="12" spans="1:3" x14ac:dyDescent="0.3">
      <c r="A12" s="3" t="s">
        <v>49</v>
      </c>
      <c r="B12" s="55">
        <v>3002083908.7399998</v>
      </c>
      <c r="C12" s="55">
        <v>3002083908.7399998</v>
      </c>
    </row>
    <row r="13" spans="1:3" x14ac:dyDescent="0.3">
      <c r="A13" s="3" t="s">
        <v>40</v>
      </c>
      <c r="B13" s="55">
        <v>167760625.24000001</v>
      </c>
      <c r="C13" s="55">
        <v>167760625.24000001</v>
      </c>
    </row>
    <row r="14" spans="1:3" x14ac:dyDescent="0.3">
      <c r="A14" s="3" t="s">
        <v>76</v>
      </c>
      <c r="B14" s="55">
        <v>1028890396.5</v>
      </c>
      <c r="C14" s="55">
        <v>1028890396.5</v>
      </c>
    </row>
    <row r="15" spans="1:3" x14ac:dyDescent="0.3">
      <c r="A15" s="3" t="s">
        <v>77</v>
      </c>
      <c r="B15" s="55">
        <v>47150237.350000001</v>
      </c>
      <c r="C15" s="55">
        <v>47150237.350000001</v>
      </c>
    </row>
    <row r="16" spans="1:3" x14ac:dyDescent="0.3">
      <c r="A16" s="3" t="s">
        <v>78</v>
      </c>
      <c r="B16" s="55">
        <v>6094243.0199999996</v>
      </c>
      <c r="C16" s="55">
        <v>6094243.0199999996</v>
      </c>
    </row>
  </sheetData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L11"/>
  <sheetViews>
    <sheetView workbookViewId="0">
      <selection activeCell="K9" sqref="B9:K9"/>
    </sheetView>
  </sheetViews>
  <sheetFormatPr defaultColWidth="8.88671875" defaultRowHeight="13.8" x14ac:dyDescent="0.25"/>
  <cols>
    <col min="1" max="1" width="14.5546875" style="23" bestFit="1" customWidth="1"/>
    <col min="2" max="2" width="18.33203125" style="23" customWidth="1"/>
    <col min="3" max="3" width="16.33203125" style="23" customWidth="1"/>
    <col min="4" max="4" width="18.5546875" style="23" customWidth="1"/>
    <col min="5" max="5" width="16.33203125" style="23" customWidth="1"/>
    <col min="6" max="6" width="17.33203125" style="23" bestFit="1" customWidth="1"/>
    <col min="7" max="7" width="16.6640625" style="23" customWidth="1"/>
    <col min="8" max="8" width="19.88671875" style="23" customWidth="1"/>
    <col min="9" max="9" width="17.109375" style="23" customWidth="1"/>
    <col min="10" max="10" width="17.33203125" style="23" bestFit="1" customWidth="1"/>
    <col min="11" max="11" width="17.44140625" style="23" customWidth="1"/>
    <col min="12" max="12" width="15.6640625" style="23" customWidth="1"/>
    <col min="13" max="16384" width="8.88671875" style="23"/>
  </cols>
  <sheetData>
    <row r="1" spans="1:12" ht="41.4" x14ac:dyDescent="0.25">
      <c r="A1" s="23" t="s">
        <v>41</v>
      </c>
      <c r="B1" s="22" t="s">
        <v>60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65</v>
      </c>
      <c r="H1" s="22" t="s">
        <v>66</v>
      </c>
      <c r="I1" s="22" t="s">
        <v>67</v>
      </c>
      <c r="J1" s="22" t="s">
        <v>68</v>
      </c>
      <c r="K1" s="22" t="s">
        <v>69</v>
      </c>
      <c r="L1" s="22" t="s">
        <v>70</v>
      </c>
    </row>
    <row r="2" spans="1:12" x14ac:dyDescent="0.25">
      <c r="A2" s="25">
        <v>44562</v>
      </c>
      <c r="B2" s="24">
        <v>365415835.69999999</v>
      </c>
      <c r="C2" s="24">
        <v>4537298.0199999996</v>
      </c>
      <c r="D2" s="24">
        <v>38881643.829999998</v>
      </c>
      <c r="E2" s="24">
        <v>272476464.49000001</v>
      </c>
      <c r="F2" s="24">
        <v>692972483.75999999</v>
      </c>
      <c r="G2" s="24">
        <v>5099862</v>
      </c>
      <c r="H2" s="24">
        <v>2123177005.54</v>
      </c>
      <c r="I2" s="24">
        <v>156690163.59</v>
      </c>
      <c r="J2" s="24">
        <v>1999661224.21</v>
      </c>
      <c r="K2" s="24">
        <v>187772973.62</v>
      </c>
      <c r="L2" s="24">
        <v>0</v>
      </c>
    </row>
    <row r="3" spans="1:12" x14ac:dyDescent="0.25">
      <c r="A3" s="25">
        <v>44927</v>
      </c>
      <c r="B3" s="24">
        <v>331855908.74000001</v>
      </c>
      <c r="C3" s="24">
        <v>0</v>
      </c>
      <c r="D3" s="24">
        <v>35153723.82</v>
      </c>
      <c r="E3" s="24">
        <v>488001553.64999998</v>
      </c>
      <c r="F3" s="24">
        <v>719995306.44000006</v>
      </c>
      <c r="G3" s="24">
        <v>0</v>
      </c>
      <c r="H3" s="24">
        <v>2385339330.0999999</v>
      </c>
      <c r="I3" s="24">
        <v>154551830.13999999</v>
      </c>
      <c r="J3" s="24">
        <v>1257320374.1300001</v>
      </c>
      <c r="K3" s="24">
        <v>156044035.62</v>
      </c>
      <c r="L3" s="24">
        <v>0</v>
      </c>
    </row>
    <row r="4" spans="1:12" x14ac:dyDescent="0.25">
      <c r="A4" s="25">
        <v>45292</v>
      </c>
      <c r="B4" s="24">
        <v>414865050.10000002</v>
      </c>
      <c r="C4" s="24">
        <v>5345400</v>
      </c>
      <c r="D4" s="24">
        <v>40813950.270000003</v>
      </c>
      <c r="E4" s="24">
        <v>419184322.89999998</v>
      </c>
      <c r="F4" s="24">
        <v>1587253999.9200001</v>
      </c>
      <c r="G4" s="24">
        <v>0</v>
      </c>
      <c r="H4" s="24">
        <v>3002083908.7399998</v>
      </c>
      <c r="I4" s="24">
        <v>167760625.24000001</v>
      </c>
      <c r="J4" s="24">
        <v>1028890396.5</v>
      </c>
      <c r="K4" s="24">
        <v>47150237.350000001</v>
      </c>
      <c r="L4" s="24">
        <v>6094243.0199999996</v>
      </c>
    </row>
    <row r="5" spans="1:12" x14ac:dyDescent="0.25">
      <c r="A5" s="25">
        <v>45658</v>
      </c>
      <c r="B5" s="24">
        <v>333684550.12</v>
      </c>
      <c r="C5" s="24">
        <v>5863340.8200000003</v>
      </c>
      <c r="D5" s="24">
        <v>38390504.090000004</v>
      </c>
      <c r="E5" s="24">
        <v>227989641.71000001</v>
      </c>
      <c r="F5" s="24">
        <v>169207254.33000001</v>
      </c>
      <c r="G5" s="24">
        <v>0</v>
      </c>
      <c r="H5" s="24">
        <v>2307122735.5799999</v>
      </c>
      <c r="I5" s="24">
        <v>141528137.66999999</v>
      </c>
      <c r="J5" s="24">
        <v>814048112.38999999</v>
      </c>
      <c r="K5" s="24">
        <v>40620014.939999998</v>
      </c>
      <c r="L5" s="24">
        <v>3509816.07</v>
      </c>
    </row>
    <row r="6" spans="1:12" x14ac:dyDescent="0.25">
      <c r="A6" s="25">
        <v>46023</v>
      </c>
      <c r="B6" s="24">
        <v>333893103.31999999</v>
      </c>
      <c r="C6" s="24">
        <v>6390036.7300000004</v>
      </c>
      <c r="D6" s="24">
        <v>38390504.090000004</v>
      </c>
      <c r="E6" s="24">
        <v>165848926.43000001</v>
      </c>
      <c r="F6" s="24">
        <v>182247713.72</v>
      </c>
      <c r="G6" s="24">
        <v>0</v>
      </c>
      <c r="H6" s="24">
        <v>2138375743.71</v>
      </c>
      <c r="I6" s="24">
        <v>138813212.84</v>
      </c>
      <c r="J6" s="24">
        <v>805693805.39999998</v>
      </c>
      <c r="K6" s="24">
        <v>40620014.939999998</v>
      </c>
      <c r="L6" s="24">
        <v>0</v>
      </c>
    </row>
    <row r="7" spans="1:12" x14ac:dyDescent="0.25">
      <c r="A7" s="25">
        <v>44926</v>
      </c>
      <c r="B7" s="24">
        <v>335604872.61000001</v>
      </c>
      <c r="C7" s="24">
        <v>4537298.0199999996</v>
      </c>
      <c r="D7" s="24">
        <v>38468527.630000003</v>
      </c>
      <c r="E7" s="24">
        <v>201567479.59999999</v>
      </c>
      <c r="F7" s="24">
        <v>251263664.11000001</v>
      </c>
      <c r="G7" s="24">
        <v>5099862</v>
      </c>
      <c r="H7" s="24">
        <v>2086269321.53</v>
      </c>
      <c r="I7" s="24">
        <v>155762578.55000001</v>
      </c>
      <c r="J7" s="24">
        <v>1993585577.47</v>
      </c>
      <c r="K7" s="24">
        <v>161033410.52000001</v>
      </c>
      <c r="L7" s="24">
        <v>0</v>
      </c>
    </row>
    <row r="8" spans="1:12" x14ac:dyDescent="0.25">
      <c r="A8" s="25">
        <v>45291</v>
      </c>
      <c r="B8" s="24">
        <v>316314536.52999997</v>
      </c>
      <c r="C8" s="24">
        <v>0</v>
      </c>
      <c r="D8" s="24">
        <v>34932679.380000003</v>
      </c>
      <c r="E8" s="24">
        <v>432684749.74000001</v>
      </c>
      <c r="F8" s="24">
        <v>519934096.5</v>
      </c>
      <c r="G8" s="24">
        <v>0</v>
      </c>
      <c r="H8" s="24">
        <v>2175929980.0999999</v>
      </c>
      <c r="I8" s="24">
        <v>146620309.31</v>
      </c>
      <c r="J8" s="24">
        <v>1257106716.23</v>
      </c>
      <c r="K8" s="24">
        <v>154513997.88999999</v>
      </c>
      <c r="L8" s="24">
        <v>0</v>
      </c>
    </row>
    <row r="9" spans="1:12" x14ac:dyDescent="0.25">
      <c r="A9" s="25">
        <v>45657</v>
      </c>
      <c r="B9" s="24">
        <v>133453953.70999999</v>
      </c>
      <c r="C9" s="24">
        <v>1809451.87</v>
      </c>
      <c r="D9" s="24">
        <v>13146443.65</v>
      </c>
      <c r="E9" s="24">
        <v>124715134.3</v>
      </c>
      <c r="F9" s="24">
        <v>351233032.47000003</v>
      </c>
      <c r="G9" s="24">
        <v>0</v>
      </c>
      <c r="H9" s="24">
        <v>1103602063.76</v>
      </c>
      <c r="I9" s="24">
        <v>58186690.530000001</v>
      </c>
      <c r="J9" s="24">
        <v>464890439.81999999</v>
      </c>
      <c r="K9" s="24">
        <v>15023633.720000001</v>
      </c>
      <c r="L9" s="24">
        <v>0</v>
      </c>
    </row>
    <row r="10" spans="1:12" x14ac:dyDescent="0.25">
      <c r="A10" s="25">
        <v>46022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</row>
    <row r="11" spans="1:12" x14ac:dyDescent="0.25">
      <c r="A11" s="25">
        <v>46387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2:D14"/>
  <sheetViews>
    <sheetView workbookViewId="0">
      <selection activeCell="A10" sqref="A10"/>
    </sheetView>
  </sheetViews>
  <sheetFormatPr defaultRowHeight="14.4" x14ac:dyDescent="0.3"/>
  <cols>
    <col min="1" max="1" width="43" bestFit="1" customWidth="1"/>
    <col min="2" max="2" width="20.33203125" bestFit="1" customWidth="1"/>
    <col min="3" max="4" width="14.88671875" bestFit="1" customWidth="1"/>
    <col min="5" max="5" width="47.44140625" bestFit="1" customWidth="1"/>
    <col min="6" max="6" width="53.6640625" bestFit="1" customWidth="1"/>
    <col min="7" max="7" width="44" bestFit="1" customWidth="1"/>
    <col min="8" max="8" width="61.33203125" bestFit="1" customWidth="1"/>
    <col min="9" max="9" width="46.6640625" bestFit="1" customWidth="1"/>
    <col min="10" max="10" width="41" bestFit="1" customWidth="1"/>
  </cols>
  <sheetData>
    <row r="2" spans="1:4" x14ac:dyDescent="0.3">
      <c r="A2" s="2" t="s">
        <v>103</v>
      </c>
      <c r="B2" t="s">
        <v>87</v>
      </c>
    </row>
    <row r="3" spans="1:4" x14ac:dyDescent="0.3">
      <c r="A3" t="s">
        <v>112</v>
      </c>
    </row>
    <row r="4" spans="1:4" x14ac:dyDescent="0.3">
      <c r="B4" s="2" t="s">
        <v>42</v>
      </c>
    </row>
    <row r="5" spans="1:4" x14ac:dyDescent="0.3">
      <c r="A5" s="2" t="s">
        <v>43</v>
      </c>
      <c r="B5" t="s">
        <v>55</v>
      </c>
      <c r="C5" t="s">
        <v>56</v>
      </c>
      <c r="D5" t="s">
        <v>2</v>
      </c>
    </row>
    <row r="6" spans="1:4" x14ac:dyDescent="0.3">
      <c r="A6" s="3" t="s">
        <v>104</v>
      </c>
      <c r="B6" s="4">
        <v>3053971648.1199999</v>
      </c>
      <c r="C6" s="4">
        <v>1129689697.1500001</v>
      </c>
      <c r="D6" s="4">
        <v>4183661345.27</v>
      </c>
    </row>
    <row r="7" spans="1:4" x14ac:dyDescent="0.3">
      <c r="A7" s="3" t="s">
        <v>121</v>
      </c>
      <c r="B7" s="4">
        <v>2205463806.6100001</v>
      </c>
      <c r="C7" s="4">
        <v>514988347.41000003</v>
      </c>
      <c r="D7" s="55">
        <v>2720452154.02</v>
      </c>
    </row>
    <row r="8" spans="1:4" x14ac:dyDescent="0.3">
      <c r="A8" s="3" t="s">
        <v>105</v>
      </c>
      <c r="B8" s="4">
        <v>165655670.11000001</v>
      </c>
      <c r="C8" s="4">
        <v>57852551.130000003</v>
      </c>
      <c r="D8" s="55">
        <v>223508221.24000001</v>
      </c>
    </row>
    <row r="9" spans="1:4" x14ac:dyDescent="0.3">
      <c r="A9" s="3" t="s">
        <v>106</v>
      </c>
      <c r="B9" s="4">
        <v>704804347.70000005</v>
      </c>
      <c r="C9" s="4">
        <v>364654125.27999997</v>
      </c>
      <c r="D9" s="55">
        <v>1069458472.98</v>
      </c>
    </row>
    <row r="10" spans="1:4" x14ac:dyDescent="0.3">
      <c r="A10" s="3" t="s">
        <v>107</v>
      </c>
      <c r="B10" s="4">
        <v>319142568.14999998</v>
      </c>
      <c r="C10" s="4">
        <v>112600094.65000001</v>
      </c>
      <c r="D10" s="55">
        <v>431742662.79999995</v>
      </c>
    </row>
    <row r="11" spans="1:4" x14ac:dyDescent="0.3">
      <c r="A11" s="3" t="s">
        <v>108</v>
      </c>
      <c r="B11" s="4">
        <v>57611063.799999997</v>
      </c>
      <c r="C11" s="4">
        <v>18884677.850000001</v>
      </c>
      <c r="D11" s="55">
        <v>76495741.650000006</v>
      </c>
    </row>
    <row r="12" spans="1:4" x14ac:dyDescent="0.3">
      <c r="A12" s="3" t="s">
        <v>109</v>
      </c>
      <c r="B12" s="4">
        <v>29107647.780000001</v>
      </c>
      <c r="C12" s="4">
        <v>19914849.300000001</v>
      </c>
      <c r="D12" s="55">
        <v>49022497.079999998</v>
      </c>
    </row>
    <row r="13" spans="1:4" x14ac:dyDescent="0.3">
      <c r="A13" s="3" t="s">
        <v>110</v>
      </c>
      <c r="B13" s="4">
        <v>3946523.16</v>
      </c>
      <c r="C13" s="4">
        <v>1137817.33</v>
      </c>
      <c r="D13" s="55">
        <v>5084340.49</v>
      </c>
    </row>
    <row r="14" spans="1:4" x14ac:dyDescent="0.3">
      <c r="A14" s="3" t="s">
        <v>111</v>
      </c>
      <c r="B14" s="4">
        <v>179738858.61000001</v>
      </c>
      <c r="C14" s="4">
        <v>46338683.729999997</v>
      </c>
      <c r="D14" s="55">
        <v>226077542.34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1:C13"/>
  <sheetViews>
    <sheetView workbookViewId="0">
      <selection activeCell="D15" sqref="D15"/>
    </sheetView>
  </sheetViews>
  <sheetFormatPr defaultRowHeight="14.4" x14ac:dyDescent="0.3"/>
  <cols>
    <col min="1" max="1" width="43.109375" bestFit="1" customWidth="1"/>
    <col min="2" max="2" width="20.33203125" bestFit="1" customWidth="1"/>
    <col min="3" max="4" width="12" bestFit="1" customWidth="1"/>
    <col min="5" max="5" width="47.44140625" bestFit="1" customWidth="1"/>
    <col min="6" max="6" width="53.6640625" bestFit="1" customWidth="1"/>
    <col min="7" max="7" width="44" bestFit="1" customWidth="1"/>
    <col min="8" max="8" width="61.33203125" bestFit="1" customWidth="1"/>
    <col min="9" max="9" width="46.6640625" bestFit="1" customWidth="1"/>
    <col min="10" max="10" width="41" bestFit="1" customWidth="1"/>
  </cols>
  <sheetData>
    <row r="1" spans="1:3" x14ac:dyDescent="0.3">
      <c r="A1" s="2" t="s">
        <v>103</v>
      </c>
      <c r="B1" t="s">
        <v>87</v>
      </c>
    </row>
    <row r="2" spans="1:3" x14ac:dyDescent="0.3">
      <c r="A2" t="s">
        <v>89</v>
      </c>
    </row>
    <row r="3" spans="1:3" x14ac:dyDescent="0.3">
      <c r="B3" s="2" t="s">
        <v>42</v>
      </c>
    </row>
    <row r="4" spans="1:3" x14ac:dyDescent="0.3">
      <c r="A4" s="2" t="s">
        <v>43</v>
      </c>
      <c r="B4" t="s">
        <v>24</v>
      </c>
      <c r="C4" t="s">
        <v>2</v>
      </c>
    </row>
    <row r="5" spans="1:3" x14ac:dyDescent="0.3">
      <c r="A5" s="3" t="s">
        <v>113</v>
      </c>
      <c r="B5" s="55">
        <v>3053971648.1199999</v>
      </c>
      <c r="C5" s="55">
        <v>3053971648.1199999</v>
      </c>
    </row>
    <row r="6" spans="1:3" x14ac:dyDescent="0.3">
      <c r="A6" s="3" t="s">
        <v>122</v>
      </c>
      <c r="B6" s="55">
        <v>2205463806.6100001</v>
      </c>
      <c r="C6" s="55">
        <v>2205463806.6100001</v>
      </c>
    </row>
    <row r="7" spans="1:3" x14ac:dyDescent="0.3">
      <c r="A7" s="3" t="s">
        <v>114</v>
      </c>
      <c r="B7" s="55">
        <v>165655670.11000001</v>
      </c>
      <c r="C7" s="55">
        <v>165655670.11000001</v>
      </c>
    </row>
    <row r="8" spans="1:3" x14ac:dyDescent="0.3">
      <c r="A8" s="3" t="s">
        <v>115</v>
      </c>
      <c r="B8" s="55">
        <v>704804347.70000005</v>
      </c>
      <c r="C8" s="55">
        <v>704804347.70000005</v>
      </c>
    </row>
    <row r="9" spans="1:3" x14ac:dyDescent="0.3">
      <c r="A9" s="3" t="s">
        <v>116</v>
      </c>
      <c r="B9" s="55">
        <v>319142568.14999998</v>
      </c>
      <c r="C9" s="55">
        <v>319142568.14999998</v>
      </c>
    </row>
    <row r="10" spans="1:3" x14ac:dyDescent="0.3">
      <c r="A10" s="3" t="s">
        <v>117</v>
      </c>
      <c r="B10" s="55">
        <v>57611063.799999997</v>
      </c>
      <c r="C10" s="55">
        <v>57611063.799999997</v>
      </c>
    </row>
    <row r="11" spans="1:3" x14ac:dyDescent="0.3">
      <c r="A11" s="3" t="s">
        <v>118</v>
      </c>
      <c r="B11" s="55">
        <v>29107647.780000001</v>
      </c>
      <c r="C11" s="55">
        <v>29107647.780000001</v>
      </c>
    </row>
    <row r="12" spans="1:3" x14ac:dyDescent="0.3">
      <c r="A12" s="3" t="s">
        <v>119</v>
      </c>
      <c r="B12" s="55">
        <v>3946523.16</v>
      </c>
      <c r="C12" s="55">
        <v>3946523.16</v>
      </c>
    </row>
    <row r="13" spans="1:3" x14ac:dyDescent="0.3">
      <c r="A13" s="3" t="s">
        <v>120</v>
      </c>
      <c r="B13" s="55">
        <v>179738858.61000001</v>
      </c>
      <c r="C13" s="55">
        <v>179738858.61000001</v>
      </c>
    </row>
  </sheetData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3:J13"/>
  <sheetViews>
    <sheetView workbookViewId="0">
      <selection activeCell="J11" sqref="B11:J11"/>
    </sheetView>
  </sheetViews>
  <sheetFormatPr defaultRowHeight="14.4" x14ac:dyDescent="0.3"/>
  <cols>
    <col min="1" max="1" width="13.44140625" bestFit="1" customWidth="1"/>
    <col min="2" max="10" width="17.44140625" customWidth="1"/>
  </cols>
  <sheetData>
    <row r="3" spans="1:10" ht="72" x14ac:dyDescent="0.3">
      <c r="A3" s="27" t="s">
        <v>93</v>
      </c>
      <c r="B3" s="28" t="s">
        <v>94</v>
      </c>
      <c r="C3" s="28" t="s">
        <v>95</v>
      </c>
      <c r="D3" s="28" t="s">
        <v>96</v>
      </c>
      <c r="E3" s="28" t="s">
        <v>97</v>
      </c>
      <c r="F3" s="28" t="s">
        <v>98</v>
      </c>
      <c r="G3" s="28" t="s">
        <v>99</v>
      </c>
      <c r="H3" s="28" t="s">
        <v>100</v>
      </c>
      <c r="I3" s="28" t="s">
        <v>101</v>
      </c>
      <c r="J3" s="29" t="s">
        <v>102</v>
      </c>
    </row>
    <row r="4" spans="1:10" x14ac:dyDescent="0.3">
      <c r="A4" s="31">
        <v>44562</v>
      </c>
      <c r="B4" s="5">
        <v>2174340311.27</v>
      </c>
      <c r="C4" s="5">
        <v>1137624709.3499999</v>
      </c>
      <c r="D4" s="5">
        <v>329654764.22000003</v>
      </c>
      <c r="E4" s="5">
        <v>0</v>
      </c>
      <c r="F4" s="5">
        <v>600003065.13</v>
      </c>
      <c r="G4" s="5">
        <v>9139338.4800000004</v>
      </c>
      <c r="H4" s="5">
        <v>1382710</v>
      </c>
      <c r="I4" s="5">
        <v>39665827.159999996</v>
      </c>
      <c r="J4" s="26">
        <v>1554874229.1500001</v>
      </c>
    </row>
    <row r="5" spans="1:10" x14ac:dyDescent="0.3">
      <c r="A5" s="31">
        <v>44927</v>
      </c>
      <c r="B5" s="5">
        <v>2429700552</v>
      </c>
      <c r="C5" s="5">
        <v>1085700823.3699999</v>
      </c>
      <c r="D5" s="5">
        <v>146722122.11000001</v>
      </c>
      <c r="E5" s="5">
        <v>1163924914.9100001</v>
      </c>
      <c r="F5" s="5">
        <v>451130214.05000001</v>
      </c>
      <c r="G5" s="5">
        <v>36820098.25</v>
      </c>
      <c r="H5" s="5">
        <v>34748761.630000003</v>
      </c>
      <c r="I5" s="5">
        <v>38103666.369999997</v>
      </c>
      <c r="J5" s="26">
        <v>141410909.94999999</v>
      </c>
    </row>
    <row r="6" spans="1:10" x14ac:dyDescent="0.3">
      <c r="A6" s="31">
        <v>45292</v>
      </c>
      <c r="B6" s="5">
        <v>3053971648.1199999</v>
      </c>
      <c r="C6" s="5">
        <v>2205463806.6100001</v>
      </c>
      <c r="D6" s="5">
        <v>165655670.11000001</v>
      </c>
      <c r="E6" s="5">
        <v>704804347.70000005</v>
      </c>
      <c r="F6" s="5">
        <v>319142568.14999998</v>
      </c>
      <c r="G6" s="5">
        <v>57611063.799999997</v>
      </c>
      <c r="H6" s="5">
        <v>29107647.780000001</v>
      </c>
      <c r="I6" s="5">
        <v>3946523.16</v>
      </c>
      <c r="J6" s="26">
        <v>179738858.61000001</v>
      </c>
    </row>
    <row r="7" spans="1:10" x14ac:dyDescent="0.3">
      <c r="A7" s="31">
        <v>45658</v>
      </c>
      <c r="B7" s="5">
        <v>2368267496.8099999</v>
      </c>
      <c r="C7" s="5">
        <v>453187392.74000001</v>
      </c>
      <c r="D7" s="5">
        <v>141628137.66999999</v>
      </c>
      <c r="E7" s="5">
        <v>686889953.37</v>
      </c>
      <c r="F7" s="5">
        <v>277448666.38999999</v>
      </c>
      <c r="G7" s="5">
        <v>50905342.840000004</v>
      </c>
      <c r="H7" s="5">
        <v>0</v>
      </c>
      <c r="I7" s="5">
        <v>3873123.16</v>
      </c>
      <c r="J7" s="26">
        <v>146763994.74000001</v>
      </c>
    </row>
    <row r="8" spans="1:10" x14ac:dyDescent="0.3">
      <c r="A8" s="31">
        <v>46023</v>
      </c>
      <c r="B8" s="5">
        <v>2201202749.1700001</v>
      </c>
      <c r="C8" s="5">
        <v>403329438.37</v>
      </c>
      <c r="D8" s="5">
        <v>138913212.84</v>
      </c>
      <c r="E8" s="5">
        <v>677611100.63</v>
      </c>
      <c r="F8" s="5">
        <v>278182170.39999998</v>
      </c>
      <c r="G8" s="5">
        <v>50906445.840000004</v>
      </c>
      <c r="H8" s="5">
        <v>0</v>
      </c>
      <c r="I8" s="5">
        <v>3873123.16</v>
      </c>
      <c r="J8" s="26">
        <v>189054820.77000001</v>
      </c>
    </row>
    <row r="9" spans="1:10" x14ac:dyDescent="0.3">
      <c r="A9" s="31">
        <v>44926</v>
      </c>
      <c r="B9" s="5">
        <v>2138875213.8099999</v>
      </c>
      <c r="C9" s="5">
        <v>623811354.15999997</v>
      </c>
      <c r="D9" s="5">
        <v>301987616.07999998</v>
      </c>
      <c r="E9" s="5">
        <v>0</v>
      </c>
      <c r="F9" s="5">
        <v>597004193.78999996</v>
      </c>
      <c r="G9" s="5">
        <v>8891748.4299999997</v>
      </c>
      <c r="H9" s="5">
        <v>0</v>
      </c>
      <c r="I9" s="5">
        <v>39252710.960000001</v>
      </c>
      <c r="J9" s="26">
        <v>1523369754.8099999</v>
      </c>
    </row>
    <row r="10" spans="1:10" x14ac:dyDescent="0.3">
      <c r="A10" s="31">
        <v>45291</v>
      </c>
      <c r="B10" s="5">
        <v>2222565136.96</v>
      </c>
      <c r="C10" s="5">
        <v>838274429.60000002</v>
      </c>
      <c r="D10" s="5">
        <v>138933953.31999999</v>
      </c>
      <c r="E10" s="5">
        <v>1163861257.01</v>
      </c>
      <c r="F10" s="5">
        <v>442883677.12</v>
      </c>
      <c r="G10" s="5">
        <v>36258758.049999997</v>
      </c>
      <c r="H10" s="5">
        <v>34738288.310000002</v>
      </c>
      <c r="I10" s="5">
        <v>37831021.93</v>
      </c>
      <c r="J10" s="26">
        <v>122690543.38</v>
      </c>
    </row>
    <row r="11" spans="1:10" x14ac:dyDescent="0.3">
      <c r="A11" s="31">
        <v>45657</v>
      </c>
      <c r="B11" s="5">
        <v>1129689697.1500001</v>
      </c>
      <c r="C11" s="5">
        <v>514988347.41000003</v>
      </c>
      <c r="D11" s="5">
        <v>57852551.130000003</v>
      </c>
      <c r="E11" s="5">
        <v>364654125.27999997</v>
      </c>
      <c r="F11" s="5">
        <v>112600094.65000001</v>
      </c>
      <c r="G11" s="5">
        <v>18884677.850000001</v>
      </c>
      <c r="H11" s="5">
        <v>19914849.300000001</v>
      </c>
      <c r="I11" s="5">
        <v>1137817.33</v>
      </c>
      <c r="J11" s="26">
        <v>46338683.729999997</v>
      </c>
    </row>
    <row r="12" spans="1:10" x14ac:dyDescent="0.3">
      <c r="A12" s="31">
        <v>46022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26">
        <v>0</v>
      </c>
    </row>
    <row r="13" spans="1:10" x14ac:dyDescent="0.3">
      <c r="A13" s="32">
        <v>46387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30">
        <v>0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5C91D-5AF2-41CA-B2BA-8074B7DF00FD}">
  <sheetPr>
    <tabColor rgb="FF92D050"/>
  </sheetPr>
  <dimension ref="A1:D13"/>
  <sheetViews>
    <sheetView workbookViewId="0">
      <selection activeCell="A14" sqref="A14"/>
    </sheetView>
  </sheetViews>
  <sheetFormatPr defaultRowHeight="14.4" x14ac:dyDescent="0.3"/>
  <cols>
    <col min="1" max="1" width="80.5546875" bestFit="1" customWidth="1"/>
    <col min="2" max="2" width="20.33203125" bestFit="1" customWidth="1"/>
    <col min="3" max="3" width="13.44140625" bestFit="1" customWidth="1"/>
    <col min="4" max="4" width="12" bestFit="1" customWidth="1"/>
    <col min="5" max="5" width="32.6640625" bestFit="1" customWidth="1"/>
    <col min="6" max="6" width="66.109375" bestFit="1" customWidth="1"/>
    <col min="7" max="7" width="36.33203125" bestFit="1" customWidth="1"/>
    <col min="8" max="8" width="87" bestFit="1" customWidth="1"/>
    <col min="9" max="9" width="101.5546875" bestFit="1" customWidth="1"/>
    <col min="10" max="10" width="60.44140625" bestFit="1" customWidth="1"/>
  </cols>
  <sheetData>
    <row r="1" spans="1:4" x14ac:dyDescent="0.3">
      <c r="A1" s="2" t="s">
        <v>103</v>
      </c>
      <c r="B1" t="s">
        <v>87</v>
      </c>
    </row>
    <row r="2" spans="1:4" x14ac:dyDescent="0.3">
      <c r="A2" t="s">
        <v>140</v>
      </c>
    </row>
    <row r="3" spans="1:4" x14ac:dyDescent="0.3">
      <c r="B3" s="2" t="s">
        <v>42</v>
      </c>
    </row>
    <row r="4" spans="1:4" x14ac:dyDescent="0.3">
      <c r="A4" s="2" t="s">
        <v>43</v>
      </c>
      <c r="B4" t="s">
        <v>55</v>
      </c>
      <c r="C4" t="s">
        <v>56</v>
      </c>
      <c r="D4" t="s">
        <v>2</v>
      </c>
    </row>
    <row r="5" spans="1:4" x14ac:dyDescent="0.3">
      <c r="A5" s="3" t="s">
        <v>141</v>
      </c>
      <c r="B5" s="4">
        <v>1620309.16</v>
      </c>
      <c r="C5" s="4"/>
      <c r="D5" s="4">
        <v>1620309.16</v>
      </c>
    </row>
    <row r="6" spans="1:4" x14ac:dyDescent="0.3">
      <c r="A6" s="3" t="s">
        <v>142</v>
      </c>
      <c r="B6" s="4">
        <v>7346882.8899999997</v>
      </c>
      <c r="C6" s="4">
        <v>3439949.39</v>
      </c>
      <c r="D6" s="55">
        <v>10786832.279999999</v>
      </c>
    </row>
    <row r="7" spans="1:4" x14ac:dyDescent="0.3">
      <c r="A7" s="3" t="s">
        <v>143</v>
      </c>
      <c r="B7" s="4"/>
      <c r="C7" s="4"/>
      <c r="D7" s="55"/>
    </row>
    <row r="8" spans="1:4" x14ac:dyDescent="0.3">
      <c r="A8" s="3" t="s">
        <v>144</v>
      </c>
      <c r="B8" s="4">
        <v>212652.84</v>
      </c>
      <c r="C8" s="4">
        <v>212652.84</v>
      </c>
      <c r="D8" s="55">
        <v>425305.68</v>
      </c>
    </row>
    <row r="9" spans="1:4" x14ac:dyDescent="0.3">
      <c r="A9" s="3" t="s">
        <v>145</v>
      </c>
      <c r="B9" s="4">
        <v>37067730.420000002</v>
      </c>
      <c r="C9" s="4">
        <v>25500477.399999999</v>
      </c>
      <c r="D9" s="55">
        <v>62568207.82</v>
      </c>
    </row>
    <row r="10" spans="1:4" x14ac:dyDescent="0.3">
      <c r="A10" s="3" t="s">
        <v>146</v>
      </c>
      <c r="B10" s="4"/>
      <c r="C10" s="4"/>
      <c r="D10" s="55"/>
    </row>
    <row r="11" spans="1:4" x14ac:dyDescent="0.3">
      <c r="A11" s="3" t="s">
        <v>147</v>
      </c>
      <c r="B11" s="4"/>
      <c r="C11" s="4"/>
      <c r="D11" s="55"/>
    </row>
    <row r="12" spans="1:4" x14ac:dyDescent="0.3">
      <c r="A12" s="3" t="s">
        <v>148</v>
      </c>
      <c r="B12" s="4">
        <v>1220870718.1700001</v>
      </c>
      <c r="C12" s="4">
        <v>257036151.53999999</v>
      </c>
      <c r="D12" s="55">
        <v>1477906869.71</v>
      </c>
    </row>
    <row r="13" spans="1:4" x14ac:dyDescent="0.3">
      <c r="A13" s="3" t="s">
        <v>149</v>
      </c>
      <c r="B13" s="55">
        <v>26057647.780000001</v>
      </c>
      <c r="C13" s="55">
        <v>18046849.300000001</v>
      </c>
      <c r="D13" s="55">
        <v>44104497.079999998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3B7E-2663-4E1A-8A1B-356FFD1BCDD2}">
  <sheetPr>
    <tabColor rgb="FF92D050"/>
  </sheetPr>
  <dimension ref="A1:C13"/>
  <sheetViews>
    <sheetView workbookViewId="0">
      <selection activeCell="B6" sqref="B6:B13"/>
    </sheetView>
  </sheetViews>
  <sheetFormatPr defaultRowHeight="14.4" x14ac:dyDescent="0.3"/>
  <cols>
    <col min="1" max="1" width="80.6640625" bestFit="1" customWidth="1"/>
    <col min="2" max="2" width="20.33203125" bestFit="1" customWidth="1"/>
    <col min="3" max="4" width="12" bestFit="1" customWidth="1"/>
    <col min="5" max="5" width="32.6640625" bestFit="1" customWidth="1"/>
    <col min="6" max="6" width="66.109375" bestFit="1" customWidth="1"/>
    <col min="7" max="7" width="36.33203125" bestFit="1" customWidth="1"/>
    <col min="8" max="8" width="87" bestFit="1" customWidth="1"/>
    <col min="9" max="9" width="101.5546875" bestFit="1" customWidth="1"/>
    <col min="10" max="10" width="60.44140625" bestFit="1" customWidth="1"/>
  </cols>
  <sheetData>
    <row r="1" spans="1:3" x14ac:dyDescent="0.3">
      <c r="A1" s="2" t="s">
        <v>103</v>
      </c>
      <c r="B1" t="s">
        <v>87</v>
      </c>
    </row>
    <row r="2" spans="1:3" x14ac:dyDescent="0.3">
      <c r="A2" t="s">
        <v>150</v>
      </c>
    </row>
    <row r="3" spans="1:3" x14ac:dyDescent="0.3">
      <c r="B3" s="2" t="s">
        <v>42</v>
      </c>
    </row>
    <row r="4" spans="1:3" x14ac:dyDescent="0.3">
      <c r="A4" s="2" t="s">
        <v>43</v>
      </c>
      <c r="B4" t="s">
        <v>24</v>
      </c>
      <c r="C4" t="s">
        <v>2</v>
      </c>
    </row>
    <row r="5" spans="1:3" x14ac:dyDescent="0.3">
      <c r="A5" s="3" t="s">
        <v>132</v>
      </c>
      <c r="B5" s="4">
        <v>1620309.16</v>
      </c>
      <c r="C5" s="4">
        <v>1620309.16</v>
      </c>
    </row>
    <row r="6" spans="1:3" x14ac:dyDescent="0.3">
      <c r="A6" s="3" t="s">
        <v>133</v>
      </c>
      <c r="B6" s="4">
        <v>7346882.8899999997</v>
      </c>
      <c r="C6" s="55">
        <v>7346882.8899999997</v>
      </c>
    </row>
    <row r="7" spans="1:3" x14ac:dyDescent="0.3">
      <c r="A7" s="3" t="s">
        <v>134</v>
      </c>
      <c r="B7" s="4"/>
      <c r="C7" s="55"/>
    </row>
    <row r="8" spans="1:3" x14ac:dyDescent="0.3">
      <c r="A8" s="3" t="s">
        <v>135</v>
      </c>
      <c r="B8" s="4">
        <v>212652.84</v>
      </c>
      <c r="C8" s="55">
        <v>212652.84</v>
      </c>
    </row>
    <row r="9" spans="1:3" x14ac:dyDescent="0.3">
      <c r="A9" s="3" t="s">
        <v>136</v>
      </c>
      <c r="B9" s="4">
        <v>37067730.420000002</v>
      </c>
      <c r="C9" s="55">
        <v>37067730.420000002</v>
      </c>
    </row>
    <row r="10" spans="1:3" x14ac:dyDescent="0.3">
      <c r="A10" s="3" t="s">
        <v>137</v>
      </c>
      <c r="B10" s="4"/>
      <c r="C10" s="55"/>
    </row>
    <row r="11" spans="1:3" x14ac:dyDescent="0.3">
      <c r="A11" s="3" t="s">
        <v>138</v>
      </c>
      <c r="B11" s="4"/>
      <c r="C11" s="55"/>
    </row>
    <row r="12" spans="1:3" x14ac:dyDescent="0.3">
      <c r="A12" s="3" t="s">
        <v>139</v>
      </c>
      <c r="B12" s="4">
        <v>1220870718.1700001</v>
      </c>
      <c r="C12" s="55">
        <v>1220870718.1700001</v>
      </c>
    </row>
    <row r="13" spans="1:3" x14ac:dyDescent="0.3">
      <c r="A13" s="3" t="s">
        <v>151</v>
      </c>
      <c r="B13" s="4">
        <v>26057647.780000001</v>
      </c>
      <c r="C13" s="55">
        <v>26057647.780000001</v>
      </c>
    </row>
  </sheetData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D561-0EA4-479A-BE57-6CFC0D2310B3}">
  <sheetPr>
    <tabColor rgb="FF92D050"/>
  </sheetPr>
  <dimension ref="A1:J11"/>
  <sheetViews>
    <sheetView topLeftCell="D1" workbookViewId="0">
      <selection activeCell="E9" sqref="E9"/>
    </sheetView>
  </sheetViews>
  <sheetFormatPr defaultRowHeight="14.4" x14ac:dyDescent="0.3"/>
  <cols>
    <col min="1" max="1" width="13.44140625" bestFit="1" customWidth="1"/>
    <col min="2" max="10" width="24.33203125" customWidth="1"/>
    <col min="11" max="11" width="14.88671875" customWidth="1"/>
  </cols>
  <sheetData>
    <row r="1" spans="1:10" s="33" customFormat="1" ht="72" x14ac:dyDescent="0.3">
      <c r="A1" s="34" t="s">
        <v>93</v>
      </c>
      <c r="B1" s="35" t="s">
        <v>123</v>
      </c>
      <c r="C1" s="35" t="s">
        <v>124</v>
      </c>
      <c r="D1" s="35" t="s">
        <v>125</v>
      </c>
      <c r="E1" s="35" t="s">
        <v>126</v>
      </c>
      <c r="F1" s="35" t="s">
        <v>127</v>
      </c>
      <c r="G1" s="35" t="s">
        <v>128</v>
      </c>
      <c r="H1" s="35" t="s">
        <v>129</v>
      </c>
      <c r="I1" s="35" t="s">
        <v>130</v>
      </c>
      <c r="J1" s="36" t="s">
        <v>131</v>
      </c>
    </row>
    <row r="2" spans="1:10" x14ac:dyDescent="0.3">
      <c r="A2" s="31">
        <v>44562</v>
      </c>
      <c r="B2" s="5">
        <v>1478341.8</v>
      </c>
      <c r="C2" s="5">
        <f>17916331.09+21465708.11+2133332.21</f>
        <v>41515371.410000004</v>
      </c>
      <c r="D2" s="5">
        <v>10000000</v>
      </c>
      <c r="E2" s="5">
        <v>303030.3</v>
      </c>
      <c r="F2" s="5">
        <v>337800000</v>
      </c>
      <c r="G2" s="5">
        <v>144047979.79999998</v>
      </c>
      <c r="H2" s="5">
        <v>5099862</v>
      </c>
      <c r="I2" s="5">
        <v>464592294.80000001</v>
      </c>
      <c r="J2" s="26"/>
    </row>
    <row r="3" spans="1:10" x14ac:dyDescent="0.3">
      <c r="A3" s="31">
        <v>44927</v>
      </c>
      <c r="B3" s="5">
        <v>2937328.45</v>
      </c>
      <c r="C3" s="5">
        <v>6775785.0700000003</v>
      </c>
      <c r="D3" s="5"/>
      <c r="E3" s="5">
        <v>101010.1</v>
      </c>
      <c r="F3" s="5">
        <v>110213894.47</v>
      </c>
      <c r="G3" s="5">
        <v>128024436.48</v>
      </c>
      <c r="H3" s="5"/>
      <c r="I3" s="5">
        <v>415215660.80000007</v>
      </c>
      <c r="J3" s="26">
        <v>31965829.420000002</v>
      </c>
    </row>
    <row r="4" spans="1:10" x14ac:dyDescent="0.3">
      <c r="A4" s="31">
        <v>45292</v>
      </c>
      <c r="B4" s="5">
        <v>1620309.16</v>
      </c>
      <c r="C4" s="5">
        <v>7346882.8899999997</v>
      </c>
      <c r="D4" s="5"/>
      <c r="E4" s="5">
        <f>106326.42+106326.42</f>
        <v>212652.84</v>
      </c>
      <c r="F4" s="5">
        <v>37067730.420000002</v>
      </c>
      <c r="G4" s="5"/>
      <c r="H4" s="5"/>
      <c r="I4" s="5">
        <v>1220870718.1700001</v>
      </c>
      <c r="J4" s="26">
        <v>26057647.780000001</v>
      </c>
    </row>
    <row r="5" spans="1:10" x14ac:dyDescent="0.3">
      <c r="A5" s="31">
        <v>45658</v>
      </c>
      <c r="B5" s="5"/>
      <c r="C5" s="5">
        <v>6657205.3399999999</v>
      </c>
      <c r="D5" s="5"/>
      <c r="E5" s="5"/>
      <c r="F5" s="5">
        <v>13640943.6</v>
      </c>
      <c r="G5" s="5"/>
      <c r="H5" s="5"/>
      <c r="I5" s="5"/>
      <c r="J5" s="26"/>
    </row>
    <row r="6" spans="1:10" x14ac:dyDescent="0.3">
      <c r="A6" s="31">
        <v>46023</v>
      </c>
      <c r="B6" s="5"/>
      <c r="C6" s="5">
        <v>8047306.7000000002</v>
      </c>
      <c r="D6" s="5">
        <v>36012340</v>
      </c>
      <c r="E6" s="5"/>
      <c r="F6" s="5"/>
      <c r="G6" s="5"/>
      <c r="H6" s="5"/>
      <c r="I6" s="5"/>
      <c r="J6" s="26"/>
    </row>
    <row r="7" spans="1:10" x14ac:dyDescent="0.3">
      <c r="A7" s="31">
        <v>44926</v>
      </c>
      <c r="B7" s="5">
        <v>1477358.12</v>
      </c>
      <c r="C7" s="5">
        <f>17916331.07+21465708.11+2133332.21</f>
        <v>41515371.390000001</v>
      </c>
      <c r="D7" s="5">
        <v>10000000</v>
      </c>
      <c r="E7" s="5">
        <v>303030.3</v>
      </c>
      <c r="F7" s="5">
        <v>337800000</v>
      </c>
      <c r="G7" s="5">
        <v>117308507.89999999</v>
      </c>
      <c r="H7" s="5">
        <v>5099862</v>
      </c>
      <c r="I7" s="5">
        <v>55397125.199999996</v>
      </c>
      <c r="J7" s="26"/>
    </row>
    <row r="8" spans="1:10" x14ac:dyDescent="0.3">
      <c r="A8" s="31">
        <v>45291</v>
      </c>
      <c r="B8" s="5">
        <v>2937328.45</v>
      </c>
      <c r="C8" s="5">
        <v>6707865.1299999999</v>
      </c>
      <c r="D8" s="5"/>
      <c r="E8" s="5">
        <v>101010.1</v>
      </c>
      <c r="F8" s="5">
        <v>110213894.47</v>
      </c>
      <c r="G8" s="5">
        <v>126506404.75</v>
      </c>
      <c r="H8" s="5"/>
      <c r="I8" s="5">
        <v>225656069.14000002</v>
      </c>
      <c r="J8" s="26">
        <v>31955356.100000001</v>
      </c>
    </row>
    <row r="9" spans="1:10" x14ac:dyDescent="0.3">
      <c r="A9" s="31">
        <v>45657</v>
      </c>
      <c r="B9" s="5"/>
      <c r="C9" s="5">
        <v>3439949.39</v>
      </c>
      <c r="D9" s="5"/>
      <c r="E9" s="5">
        <f>106326.42+106326.42</f>
        <v>212652.84</v>
      </c>
      <c r="F9" s="5">
        <v>25500477.399999999</v>
      </c>
      <c r="G9" s="5"/>
      <c r="H9" s="5"/>
      <c r="I9" s="5">
        <v>257036151.53999999</v>
      </c>
      <c r="J9" s="26">
        <v>18046849.300000001</v>
      </c>
    </row>
    <row r="10" spans="1:10" x14ac:dyDescent="0.3">
      <c r="A10" s="31">
        <v>46022</v>
      </c>
      <c r="B10" s="5"/>
      <c r="C10" s="5"/>
      <c r="D10" s="5"/>
      <c r="E10" s="5"/>
      <c r="F10" s="5"/>
      <c r="G10" s="5"/>
      <c r="H10" s="5"/>
      <c r="I10" s="5"/>
      <c r="J10" s="26"/>
    </row>
    <row r="11" spans="1:10" x14ac:dyDescent="0.3">
      <c r="A11" s="32">
        <v>46387</v>
      </c>
      <c r="B11" s="6"/>
      <c r="C11" s="6"/>
      <c r="D11" s="6"/>
      <c r="E11" s="6"/>
      <c r="F11" s="6"/>
      <c r="G11" s="6"/>
      <c r="H11" s="6"/>
      <c r="I11" s="6"/>
      <c r="J11" s="30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G113"/>
  <sheetViews>
    <sheetView showGridLines="0" showRowColHeaders="0" zoomScale="70" zoomScaleNormal="70" workbookViewId="0">
      <selection activeCell="A31" sqref="A31"/>
    </sheetView>
  </sheetViews>
  <sheetFormatPr defaultColWidth="0" defaultRowHeight="14.4" zeroHeight="1" x14ac:dyDescent="0.3"/>
  <cols>
    <col min="1" max="32" width="8.88671875" customWidth="1"/>
    <col min="33" max="33" width="6.44140625" customWidth="1"/>
    <col min="34" max="16384" width="8.88671875" hidden="1"/>
  </cols>
  <sheetData>
    <row r="1" spans="1:33" x14ac:dyDescent="0.3">
      <c r="A1" s="57" t="s">
        <v>213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</row>
    <row r="2" spans="1:33" x14ac:dyDescent="0.3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3" x14ac:dyDescent="0.3"/>
    <row r="4" spans="1:33" x14ac:dyDescent="0.3"/>
    <row r="5" spans="1:33" x14ac:dyDescent="0.3"/>
    <row r="6" spans="1:33" x14ac:dyDescent="0.3"/>
    <row r="7" spans="1:33" x14ac:dyDescent="0.3"/>
    <row r="8" spans="1:33" x14ac:dyDescent="0.3"/>
    <row r="9" spans="1:33" x14ac:dyDescent="0.3"/>
    <row r="10" spans="1:33" x14ac:dyDescent="0.3"/>
    <row r="11" spans="1:33" x14ac:dyDescent="0.3"/>
    <row r="12" spans="1:33" x14ac:dyDescent="0.3"/>
    <row r="13" spans="1:33" x14ac:dyDescent="0.3"/>
    <row r="14" spans="1:33" x14ac:dyDescent="0.3"/>
    <row r="15" spans="1:33" x14ac:dyDescent="0.3"/>
    <row r="16" spans="1:33" x14ac:dyDescent="0.3"/>
    <row r="17" spans="1:33" x14ac:dyDescent="0.3"/>
    <row r="18" spans="1:33" x14ac:dyDescent="0.3"/>
    <row r="19" spans="1:33" x14ac:dyDescent="0.3"/>
    <row r="20" spans="1:33" x14ac:dyDescent="0.3"/>
    <row r="21" spans="1:33" x14ac:dyDescent="0.3"/>
    <row r="22" spans="1:33" x14ac:dyDescent="0.3"/>
    <row r="23" spans="1:33" x14ac:dyDescent="0.3"/>
    <row r="24" spans="1:33" x14ac:dyDescent="0.3"/>
    <row r="25" spans="1:33" x14ac:dyDescent="0.3"/>
    <row r="26" spans="1:33" x14ac:dyDescent="0.3"/>
    <row r="27" spans="1:33" x14ac:dyDescent="0.3"/>
    <row r="28" spans="1:33" x14ac:dyDescent="0.3"/>
    <row r="29" spans="1:33" x14ac:dyDescent="0.3">
      <c r="A29" s="57" t="s">
        <v>214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</row>
    <row r="30" spans="1:33" x14ac:dyDescent="0.3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</row>
    <row r="31" spans="1:33" x14ac:dyDescent="0.3"/>
    <row r="32" spans="1:33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spans="1:33" x14ac:dyDescent="0.3"/>
    <row r="50" spans="1:33" x14ac:dyDescent="0.3"/>
    <row r="51" spans="1:33" x14ac:dyDescent="0.3"/>
    <row r="52" spans="1:33" x14ac:dyDescent="0.3"/>
    <row r="53" spans="1:33" x14ac:dyDescent="0.3"/>
    <row r="54" spans="1:33" x14ac:dyDescent="0.3"/>
    <row r="55" spans="1:33" x14ac:dyDescent="0.3"/>
    <row r="56" spans="1:33" x14ac:dyDescent="0.3"/>
    <row r="57" spans="1:33" x14ac:dyDescent="0.3">
      <c r="A57" s="57" t="s">
        <v>157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</row>
    <row r="58" spans="1:33" x14ac:dyDescent="0.3">
      <c r="A58" s="57"/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</row>
    <row r="59" spans="1:33" x14ac:dyDescent="0.3"/>
    <row r="60" spans="1:33" x14ac:dyDescent="0.3"/>
    <row r="61" spans="1:33" x14ac:dyDescent="0.3"/>
    <row r="62" spans="1:33" x14ac:dyDescent="0.3"/>
    <row r="63" spans="1:33" x14ac:dyDescent="0.3"/>
    <row r="64" spans="1:33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spans="1:33" x14ac:dyDescent="0.3"/>
    <row r="82" spans="1:33" x14ac:dyDescent="0.3"/>
    <row r="83" spans="1:33" x14ac:dyDescent="0.3"/>
    <row r="84" spans="1:33" x14ac:dyDescent="0.3"/>
    <row r="85" spans="1:33" x14ac:dyDescent="0.3">
      <c r="A85" s="57" t="s">
        <v>156</v>
      </c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</row>
    <row r="86" spans="1:33" x14ac:dyDescent="0.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</row>
    <row r="87" spans="1:33" x14ac:dyDescent="0.3"/>
    <row r="88" spans="1:33" x14ac:dyDescent="0.3"/>
    <row r="89" spans="1:33" x14ac:dyDescent="0.3"/>
    <row r="90" spans="1:33" x14ac:dyDescent="0.3"/>
    <row r="91" spans="1:33" x14ac:dyDescent="0.3"/>
    <row r="92" spans="1:33" x14ac:dyDescent="0.3"/>
    <row r="93" spans="1:33" x14ac:dyDescent="0.3"/>
    <row r="94" spans="1:33" x14ac:dyDescent="0.3"/>
    <row r="95" spans="1:33" x14ac:dyDescent="0.3"/>
    <row r="96" spans="1:33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</sheetData>
  <mergeCells count="4">
    <mergeCell ref="A1:AG2"/>
    <mergeCell ref="A29:AG30"/>
    <mergeCell ref="A57:AG58"/>
    <mergeCell ref="A85:AG86"/>
  </mergeCells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2:D5"/>
  <sheetViews>
    <sheetView zoomScale="85" zoomScaleNormal="85" workbookViewId="0">
      <selection activeCell="A3" sqref="A3"/>
    </sheetView>
  </sheetViews>
  <sheetFormatPr defaultRowHeight="14.4" x14ac:dyDescent="0.3"/>
  <cols>
    <col min="1" max="1" width="18" customWidth="1"/>
    <col min="2" max="2" width="20.109375" customWidth="1"/>
    <col min="3" max="4" width="15.6640625" customWidth="1"/>
  </cols>
  <sheetData>
    <row r="2" spans="1:4" x14ac:dyDescent="0.3">
      <c r="A2" t="s">
        <v>21</v>
      </c>
    </row>
    <row r="3" spans="1:4" x14ac:dyDescent="0.3">
      <c r="A3" s="2" t="s">
        <v>1</v>
      </c>
      <c r="B3" t="s">
        <v>14</v>
      </c>
      <c r="C3" t="s">
        <v>3</v>
      </c>
      <c r="D3" t="s">
        <v>18</v>
      </c>
    </row>
    <row r="4" spans="1:4" x14ac:dyDescent="0.3">
      <c r="A4" s="3" t="s">
        <v>7</v>
      </c>
      <c r="B4" s="4">
        <v>0</v>
      </c>
      <c r="C4" s="4">
        <v>3849110669.8699999</v>
      </c>
      <c r="D4" s="4">
        <v>3849110669.8699999</v>
      </c>
    </row>
    <row r="5" spans="1:4" x14ac:dyDescent="0.3">
      <c r="A5" s="3" t="s">
        <v>2</v>
      </c>
      <c r="B5" s="4">
        <v>0</v>
      </c>
      <c r="C5" s="4">
        <v>3849110669.8699999</v>
      </c>
      <c r="D5" s="4">
        <v>3849110669.8699999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72F37-3929-4B8A-8F20-B10D8EAD4A72}">
  <sheetPr>
    <tabColor rgb="FF00B0F0"/>
  </sheetPr>
  <dimension ref="A1:D20"/>
  <sheetViews>
    <sheetView zoomScale="70" zoomScaleNormal="70" workbookViewId="0">
      <selection activeCell="A14" sqref="A5:A20"/>
      <pivotSelection pane="bottomRight" showHeader="1" activeRow="13" click="1" r:id="rId1">
        <pivotArea dataOnly="0" labelOnly="1" fieldPosition="0">
          <references count="1">
            <reference field="4294967294" count="0"/>
          </references>
        </pivotArea>
      </pivotSelection>
    </sheetView>
  </sheetViews>
  <sheetFormatPr defaultRowHeight="14.4" x14ac:dyDescent="0.3"/>
  <cols>
    <col min="1" max="1" width="59.77734375" bestFit="1" customWidth="1"/>
    <col min="2" max="2" width="21.21875" bestFit="1" customWidth="1"/>
    <col min="3" max="3" width="14.88671875" bestFit="1" customWidth="1"/>
    <col min="4" max="4" width="13.33203125" bestFit="1" customWidth="1"/>
    <col min="5" max="5" width="76.44140625" bestFit="1" customWidth="1"/>
    <col min="6" max="6" width="56.44140625" bestFit="1" customWidth="1"/>
    <col min="7" max="7" width="27" bestFit="1" customWidth="1"/>
    <col min="8" max="8" width="27.5546875" bestFit="1" customWidth="1"/>
    <col min="9" max="9" width="21.109375" bestFit="1" customWidth="1"/>
    <col min="10" max="10" width="31.33203125" bestFit="1" customWidth="1"/>
    <col min="11" max="11" width="22.44140625" bestFit="1" customWidth="1"/>
    <col min="12" max="12" width="39.5546875" bestFit="1" customWidth="1"/>
    <col min="13" max="13" width="21" bestFit="1" customWidth="1"/>
    <col min="14" max="14" width="20.5546875" bestFit="1" customWidth="1"/>
    <col min="15" max="15" width="21.88671875" bestFit="1" customWidth="1"/>
    <col min="16" max="16" width="21.44140625" bestFit="1" customWidth="1"/>
    <col min="17" max="17" width="41.88671875" bestFit="1" customWidth="1"/>
  </cols>
  <sheetData>
    <row r="1" spans="1:4" x14ac:dyDescent="0.3">
      <c r="A1" s="2" t="s">
        <v>44</v>
      </c>
      <c r="B1" t="s">
        <v>87</v>
      </c>
    </row>
    <row r="2" spans="1:4" x14ac:dyDescent="0.3">
      <c r="A2" t="s">
        <v>196</v>
      </c>
    </row>
    <row r="3" spans="1:4" x14ac:dyDescent="0.3">
      <c r="B3" s="2" t="s">
        <v>42</v>
      </c>
    </row>
    <row r="4" spans="1:4" x14ac:dyDescent="0.3">
      <c r="A4" s="2" t="s">
        <v>43</v>
      </c>
      <c r="B4" t="s">
        <v>55</v>
      </c>
      <c r="C4" t="s">
        <v>56</v>
      </c>
      <c r="D4" t="s">
        <v>2</v>
      </c>
    </row>
    <row r="5" spans="1:4" x14ac:dyDescent="0.3">
      <c r="A5" s="3" t="s">
        <v>187</v>
      </c>
      <c r="B5" s="4">
        <v>339649.52</v>
      </c>
      <c r="C5" s="4">
        <v>111690.98</v>
      </c>
      <c r="D5" s="4">
        <v>451340.5</v>
      </c>
    </row>
    <row r="6" spans="1:4" x14ac:dyDescent="0.3">
      <c r="A6" s="3" t="s">
        <v>188</v>
      </c>
      <c r="B6" s="4">
        <v>2789322</v>
      </c>
      <c r="C6" s="4">
        <v>1008208.67</v>
      </c>
      <c r="D6" s="55">
        <v>3797530.67</v>
      </c>
    </row>
    <row r="7" spans="1:4" x14ac:dyDescent="0.3">
      <c r="A7" s="3" t="s">
        <v>189</v>
      </c>
      <c r="B7" s="4">
        <v>54990000</v>
      </c>
      <c r="C7" s="4">
        <v>21066093.579999998</v>
      </c>
      <c r="D7" s="55">
        <v>76056093.579999998</v>
      </c>
    </row>
    <row r="8" spans="1:4" x14ac:dyDescent="0.3">
      <c r="A8" s="3" t="s">
        <v>190</v>
      </c>
      <c r="B8" s="4">
        <v>1088010</v>
      </c>
      <c r="C8" s="4">
        <v>1033323.5</v>
      </c>
      <c r="D8" s="55">
        <v>2121333.5</v>
      </c>
    </row>
    <row r="9" spans="1:4" x14ac:dyDescent="0.3">
      <c r="A9" s="3" t="s">
        <v>191</v>
      </c>
      <c r="B9" s="4">
        <v>0</v>
      </c>
      <c r="C9" s="4">
        <v>0</v>
      </c>
      <c r="D9" s="55">
        <v>0</v>
      </c>
    </row>
    <row r="10" spans="1:4" x14ac:dyDescent="0.3">
      <c r="A10" s="3" t="s">
        <v>186</v>
      </c>
      <c r="B10" s="4">
        <v>1016819280</v>
      </c>
      <c r="C10" s="4">
        <v>427848972.13</v>
      </c>
      <c r="D10" s="55">
        <v>1444668252.1300001</v>
      </c>
    </row>
    <row r="11" spans="1:4" x14ac:dyDescent="0.3">
      <c r="A11" s="3" t="s">
        <v>195</v>
      </c>
      <c r="B11" s="4">
        <v>0</v>
      </c>
      <c r="C11" s="4">
        <v>0</v>
      </c>
      <c r="D11" s="55">
        <v>0</v>
      </c>
    </row>
    <row r="12" spans="1:4" x14ac:dyDescent="0.3">
      <c r="A12" s="3" t="s">
        <v>45</v>
      </c>
      <c r="B12" s="4">
        <v>0</v>
      </c>
      <c r="C12" s="4">
        <v>0</v>
      </c>
      <c r="D12" s="55">
        <v>0</v>
      </c>
    </row>
    <row r="13" spans="1:4" x14ac:dyDescent="0.3">
      <c r="A13" s="3" t="s">
        <v>46</v>
      </c>
      <c r="B13" s="4">
        <v>20538065.809999999</v>
      </c>
      <c r="C13" s="4">
        <v>8622072.8100000005</v>
      </c>
      <c r="D13" s="55">
        <v>29160138.619999997</v>
      </c>
    </row>
    <row r="14" spans="1:4" x14ac:dyDescent="0.3">
      <c r="A14" s="3" t="s">
        <v>152</v>
      </c>
      <c r="B14" s="4">
        <v>50834590</v>
      </c>
      <c r="C14" s="4">
        <v>51879120.369999997</v>
      </c>
      <c r="D14" s="55">
        <v>102713710.37</v>
      </c>
    </row>
    <row r="15" spans="1:4" x14ac:dyDescent="0.3">
      <c r="A15" s="3" t="s">
        <v>192</v>
      </c>
      <c r="B15" s="4">
        <v>769395908.26999998</v>
      </c>
      <c r="C15" s="4">
        <v>336288065.91000003</v>
      </c>
      <c r="D15" s="55">
        <v>1105683974.1800001</v>
      </c>
    </row>
    <row r="16" spans="1:4" x14ac:dyDescent="0.3">
      <c r="A16" s="3" t="s">
        <v>193</v>
      </c>
      <c r="B16" s="4">
        <v>1878871006.03</v>
      </c>
      <c r="C16" s="4">
        <v>749100607.58000004</v>
      </c>
      <c r="D16" s="55">
        <v>2627971613.6100001</v>
      </c>
    </row>
    <row r="17" spans="1:4" x14ac:dyDescent="0.3">
      <c r="A17" s="3" t="s">
        <v>194</v>
      </c>
      <c r="B17" s="4">
        <v>12000680.98</v>
      </c>
      <c r="C17" s="4">
        <v>-2719920.36</v>
      </c>
      <c r="D17" s="55">
        <v>9280760.620000001</v>
      </c>
    </row>
    <row r="18" spans="1:4" x14ac:dyDescent="0.3">
      <c r="A18" s="3" t="s">
        <v>51</v>
      </c>
      <c r="B18" s="4">
        <v>704749101.54999995</v>
      </c>
      <c r="C18" s="4">
        <v>364876775.26999998</v>
      </c>
      <c r="D18" s="55">
        <v>1069625876.8199999</v>
      </c>
    </row>
    <row r="19" spans="1:4" x14ac:dyDescent="0.3">
      <c r="A19" s="3" t="s">
        <v>38</v>
      </c>
      <c r="B19" s="4">
        <v>1772151375.46</v>
      </c>
      <c r="C19" s="4">
        <v>425680560.33999997</v>
      </c>
      <c r="D19" s="55">
        <v>2197831935.8000002</v>
      </c>
    </row>
    <row r="20" spans="1:4" x14ac:dyDescent="0.3">
      <c r="A20" s="3" t="s">
        <v>39</v>
      </c>
      <c r="B20" s="4">
        <v>18921551.100000001</v>
      </c>
      <c r="C20" s="4">
        <v>5760098.3200000003</v>
      </c>
      <c r="D20" s="55">
        <v>24681649.420000002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FD0B3-E595-4A1E-9414-4B7D426BDC2F}">
  <sheetPr>
    <tabColor rgb="FF00B0F0"/>
  </sheetPr>
  <dimension ref="A1:C20"/>
  <sheetViews>
    <sheetView topLeftCell="A2" workbookViewId="0">
      <selection activeCell="D9" sqref="D9"/>
    </sheetView>
  </sheetViews>
  <sheetFormatPr defaultRowHeight="14.4" x14ac:dyDescent="0.3"/>
  <cols>
    <col min="1" max="1" width="57.109375" bestFit="1" customWidth="1"/>
    <col min="2" max="2" width="20.33203125" bestFit="1" customWidth="1"/>
    <col min="3" max="4" width="12" bestFit="1" customWidth="1"/>
    <col min="5" max="5" width="76.44140625" bestFit="1" customWidth="1"/>
    <col min="6" max="6" width="56.44140625" bestFit="1" customWidth="1"/>
    <col min="7" max="7" width="27" bestFit="1" customWidth="1"/>
    <col min="8" max="8" width="27.5546875" bestFit="1" customWidth="1"/>
    <col min="9" max="9" width="21.109375" bestFit="1" customWidth="1"/>
    <col min="10" max="10" width="31.33203125" bestFit="1" customWidth="1"/>
    <col min="11" max="11" width="22.44140625" bestFit="1" customWidth="1"/>
    <col min="12" max="12" width="39.5546875" bestFit="1" customWidth="1"/>
    <col min="13" max="13" width="21" bestFit="1" customWidth="1"/>
    <col min="14" max="14" width="20.5546875" bestFit="1" customWidth="1"/>
    <col min="15" max="15" width="21.88671875" bestFit="1" customWidth="1"/>
    <col min="16" max="16" width="21.44140625" bestFit="1" customWidth="1"/>
    <col min="17" max="17" width="41.88671875" bestFit="1" customWidth="1"/>
  </cols>
  <sheetData>
    <row r="1" spans="1:3" x14ac:dyDescent="0.3">
      <c r="A1" s="2" t="s">
        <v>44</v>
      </c>
      <c r="B1" t="s">
        <v>87</v>
      </c>
    </row>
    <row r="2" spans="1:3" x14ac:dyDescent="0.3">
      <c r="A2" t="s">
        <v>199</v>
      </c>
    </row>
    <row r="3" spans="1:3" x14ac:dyDescent="0.3">
      <c r="B3" s="2" t="s">
        <v>42</v>
      </c>
    </row>
    <row r="4" spans="1:3" x14ac:dyDescent="0.3">
      <c r="A4" s="2" t="s">
        <v>43</v>
      </c>
      <c r="B4" t="s">
        <v>24</v>
      </c>
      <c r="C4" t="s">
        <v>2</v>
      </c>
    </row>
    <row r="5" spans="1:3" x14ac:dyDescent="0.3">
      <c r="A5" s="3" t="s">
        <v>178</v>
      </c>
      <c r="B5" s="4">
        <v>339649.52</v>
      </c>
      <c r="C5" s="4">
        <v>339649.52</v>
      </c>
    </row>
    <row r="6" spans="1:3" x14ac:dyDescent="0.3">
      <c r="A6" s="3" t="s">
        <v>197</v>
      </c>
      <c r="B6" s="4">
        <v>2789322</v>
      </c>
      <c r="C6" s="55">
        <v>2789322</v>
      </c>
    </row>
    <row r="7" spans="1:3" x14ac:dyDescent="0.3">
      <c r="A7" s="3" t="s">
        <v>179</v>
      </c>
      <c r="B7" s="4">
        <v>54990000</v>
      </c>
      <c r="C7" s="55">
        <v>54990000</v>
      </c>
    </row>
    <row r="8" spans="1:3" x14ac:dyDescent="0.3">
      <c r="A8" s="3" t="s">
        <v>180</v>
      </c>
      <c r="B8" s="4">
        <v>1088010</v>
      </c>
      <c r="C8" s="55">
        <v>1088010</v>
      </c>
    </row>
    <row r="9" spans="1:3" x14ac:dyDescent="0.3">
      <c r="A9" s="3" t="s">
        <v>181</v>
      </c>
      <c r="B9" s="4">
        <v>0</v>
      </c>
      <c r="C9" s="55">
        <v>0</v>
      </c>
    </row>
    <row r="10" spans="1:3" x14ac:dyDescent="0.3">
      <c r="A10" s="3" t="s">
        <v>186</v>
      </c>
      <c r="B10" s="4">
        <v>1016819280</v>
      </c>
      <c r="C10" s="55">
        <v>1016819280</v>
      </c>
    </row>
    <row r="11" spans="1:3" x14ac:dyDescent="0.3">
      <c r="A11" s="3" t="s">
        <v>182</v>
      </c>
      <c r="B11" s="4">
        <v>0</v>
      </c>
      <c r="C11" s="55">
        <v>0</v>
      </c>
    </row>
    <row r="12" spans="1:3" x14ac:dyDescent="0.3">
      <c r="A12" s="3" t="s">
        <v>45</v>
      </c>
      <c r="B12" s="4">
        <v>0</v>
      </c>
      <c r="C12" s="55">
        <v>0</v>
      </c>
    </row>
    <row r="13" spans="1:3" x14ac:dyDescent="0.3">
      <c r="A13" s="3" t="s">
        <v>46</v>
      </c>
      <c r="B13" s="4">
        <v>20538065.809999999</v>
      </c>
      <c r="C13" s="55">
        <v>20538065.809999999</v>
      </c>
    </row>
    <row r="14" spans="1:3" x14ac:dyDescent="0.3">
      <c r="A14" s="3" t="s">
        <v>198</v>
      </c>
      <c r="B14" s="4">
        <v>50834590</v>
      </c>
      <c r="C14" s="55">
        <v>50834590</v>
      </c>
    </row>
    <row r="15" spans="1:3" x14ac:dyDescent="0.3">
      <c r="A15" s="3" t="s">
        <v>183</v>
      </c>
      <c r="B15" s="4">
        <v>769395908.26999998</v>
      </c>
      <c r="C15" s="55">
        <v>769395908.26999998</v>
      </c>
    </row>
    <row r="16" spans="1:3" x14ac:dyDescent="0.3">
      <c r="A16" s="3" t="s">
        <v>184</v>
      </c>
      <c r="B16" s="4">
        <v>1878871006.03</v>
      </c>
      <c r="C16" s="55">
        <v>1878871006.03</v>
      </c>
    </row>
    <row r="17" spans="1:3" x14ac:dyDescent="0.3">
      <c r="A17" s="3" t="s">
        <v>185</v>
      </c>
      <c r="B17" s="4">
        <v>12000680.98</v>
      </c>
      <c r="C17" s="55">
        <v>12000680.98</v>
      </c>
    </row>
    <row r="18" spans="1:3" x14ac:dyDescent="0.3">
      <c r="A18" s="3" t="s">
        <v>51</v>
      </c>
      <c r="B18" s="4">
        <v>704749101.54999995</v>
      </c>
      <c r="C18" s="55">
        <v>704749101.54999995</v>
      </c>
    </row>
    <row r="19" spans="1:3" x14ac:dyDescent="0.3">
      <c r="A19" s="3" t="s">
        <v>38</v>
      </c>
      <c r="B19" s="4">
        <v>1772151375.46</v>
      </c>
      <c r="C19" s="55">
        <v>1772151375.46</v>
      </c>
    </row>
    <row r="20" spans="1:3" x14ac:dyDescent="0.3">
      <c r="A20" s="3" t="s">
        <v>39</v>
      </c>
      <c r="B20" s="4">
        <v>18921551.100000001</v>
      </c>
      <c r="C20" s="55">
        <v>18921551.100000001</v>
      </c>
    </row>
  </sheetData>
  <pageMargins left="0.7" right="0.7" top="0.75" bottom="0.75" header="0.3" footer="0.3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856CC-6D80-40AD-80A3-8C12E83D5ED9}">
  <sheetPr>
    <tabColor rgb="FF00B0F0"/>
  </sheetPr>
  <dimension ref="A1:Q11"/>
  <sheetViews>
    <sheetView workbookViewId="0">
      <selection activeCell="Q9" sqref="B9:Q9"/>
    </sheetView>
  </sheetViews>
  <sheetFormatPr defaultColWidth="8.88671875" defaultRowHeight="15" x14ac:dyDescent="0.25"/>
  <cols>
    <col min="1" max="1" width="17" style="39" customWidth="1"/>
    <col min="2" max="17" width="19.44140625" style="39" customWidth="1"/>
    <col min="18" max="16384" width="8.88671875" style="39"/>
  </cols>
  <sheetData>
    <row r="1" spans="1:17" s="37" customFormat="1" ht="75" x14ac:dyDescent="0.3">
      <c r="A1" s="46" t="s">
        <v>41</v>
      </c>
      <c r="B1" s="47" t="s">
        <v>158</v>
      </c>
      <c r="C1" s="47" t="s">
        <v>159</v>
      </c>
      <c r="D1" s="47" t="s">
        <v>160</v>
      </c>
      <c r="E1" s="47" t="s">
        <v>161</v>
      </c>
      <c r="F1" s="47" t="s">
        <v>162</v>
      </c>
      <c r="G1" s="47" t="s">
        <v>163</v>
      </c>
      <c r="H1" s="47" t="s">
        <v>164</v>
      </c>
      <c r="I1" s="48" t="s">
        <v>31</v>
      </c>
      <c r="J1" s="48" t="s">
        <v>32</v>
      </c>
      <c r="K1" s="48" t="s">
        <v>165</v>
      </c>
      <c r="L1" s="47" t="s">
        <v>166</v>
      </c>
      <c r="M1" s="47" t="s">
        <v>167</v>
      </c>
      <c r="N1" s="47" t="s">
        <v>168</v>
      </c>
      <c r="O1" s="47" t="s">
        <v>37</v>
      </c>
      <c r="P1" s="47" t="s">
        <v>169</v>
      </c>
      <c r="Q1" s="49" t="s">
        <v>170</v>
      </c>
    </row>
    <row r="2" spans="1:17" x14ac:dyDescent="0.25">
      <c r="A2" s="52">
        <v>44562</v>
      </c>
      <c r="B2" s="38">
        <v>247500</v>
      </c>
      <c r="C2" s="38">
        <v>1983763</v>
      </c>
      <c r="D2" s="38">
        <v>52567000</v>
      </c>
      <c r="E2" s="38">
        <v>8683120</v>
      </c>
      <c r="F2" s="38">
        <v>0</v>
      </c>
      <c r="G2" s="38">
        <v>541732090</v>
      </c>
      <c r="H2" s="38">
        <v>0</v>
      </c>
      <c r="I2" s="38">
        <v>4000</v>
      </c>
      <c r="J2" s="38">
        <v>155402128.00999999</v>
      </c>
      <c r="K2" s="38">
        <v>50036325</v>
      </c>
      <c r="L2" s="38">
        <v>839747850.01999998</v>
      </c>
      <c r="M2" s="38">
        <v>1359528796.45</v>
      </c>
      <c r="N2" s="38">
        <v>15537942.970000001</v>
      </c>
      <c r="O2" s="38">
        <v>1722659109.25</v>
      </c>
      <c r="P2" s="38">
        <v>798756467.91999996</v>
      </c>
      <c r="Q2" s="43">
        <v>14416446.24</v>
      </c>
    </row>
    <row r="3" spans="1:17" x14ac:dyDescent="0.25">
      <c r="A3" s="52">
        <v>44927</v>
      </c>
      <c r="B3" s="38">
        <v>424012</v>
      </c>
      <c r="C3" s="38">
        <v>8043969</v>
      </c>
      <c r="D3" s="38">
        <v>57569000</v>
      </c>
      <c r="E3" s="38">
        <v>4425740</v>
      </c>
      <c r="F3" s="38">
        <v>0</v>
      </c>
      <c r="G3" s="38">
        <v>578183135</v>
      </c>
      <c r="H3" s="38">
        <v>0</v>
      </c>
      <c r="I3" s="38">
        <v>3800</v>
      </c>
      <c r="J3" s="38">
        <v>141463702.53999999</v>
      </c>
      <c r="K3" s="38">
        <v>43009253.390000001</v>
      </c>
      <c r="L3" s="38">
        <v>893399403.77999997</v>
      </c>
      <c r="M3" s="38">
        <v>1560666144.0899999</v>
      </c>
      <c r="N3" s="38">
        <v>8797723.3499999996</v>
      </c>
      <c r="O3" s="38">
        <v>1160779662.3199999</v>
      </c>
      <c r="P3" s="38">
        <v>573363931.14999998</v>
      </c>
      <c r="Q3" s="43">
        <v>29565466.699999999</v>
      </c>
    </row>
    <row r="4" spans="1:17" x14ac:dyDescent="0.25">
      <c r="A4" s="52">
        <v>45292</v>
      </c>
      <c r="B4" s="38">
        <v>339649.52</v>
      </c>
      <c r="C4" s="38">
        <v>2789322</v>
      </c>
      <c r="D4" s="38">
        <v>54990000</v>
      </c>
      <c r="E4" s="38">
        <v>1088010</v>
      </c>
      <c r="F4" s="38">
        <v>0</v>
      </c>
      <c r="G4" s="38">
        <v>1016819280</v>
      </c>
      <c r="H4" s="38">
        <v>0</v>
      </c>
      <c r="I4" s="38">
        <v>0</v>
      </c>
      <c r="J4" s="38">
        <v>20538065.809999999</v>
      </c>
      <c r="K4" s="38">
        <v>50834590</v>
      </c>
      <c r="L4" s="38">
        <v>769395908.26999998</v>
      </c>
      <c r="M4" s="38">
        <v>1878871006.03</v>
      </c>
      <c r="N4" s="38">
        <v>12000680.98</v>
      </c>
      <c r="O4" s="38">
        <v>704749101.54999995</v>
      </c>
      <c r="P4" s="38">
        <v>1772151375.46</v>
      </c>
      <c r="Q4" s="43">
        <v>18921551.100000001</v>
      </c>
    </row>
    <row r="5" spans="1:17" x14ac:dyDescent="0.25">
      <c r="A5" s="52">
        <v>45658</v>
      </c>
      <c r="B5" s="38">
        <v>339649.52</v>
      </c>
      <c r="C5" s="38">
        <v>2789322</v>
      </c>
      <c r="D5" s="38">
        <v>54990000</v>
      </c>
      <c r="E5" s="38">
        <v>1088010</v>
      </c>
      <c r="F5" s="38">
        <v>0</v>
      </c>
      <c r="G5" s="38">
        <v>1053075320</v>
      </c>
      <c r="H5" s="38">
        <v>0</v>
      </c>
      <c r="I5" s="38">
        <v>0</v>
      </c>
      <c r="J5" s="38">
        <v>19614920.219999999</v>
      </c>
      <c r="K5" s="38">
        <v>55181980</v>
      </c>
      <c r="L5" s="38">
        <v>668681834</v>
      </c>
      <c r="M5" s="38">
        <v>1424935338.8199999</v>
      </c>
      <c r="N5" s="38">
        <v>840968.03</v>
      </c>
      <c r="O5" s="38">
        <v>686889953.37</v>
      </c>
      <c r="P5" s="38">
        <v>217716608.62</v>
      </c>
      <c r="Q5" s="43">
        <v>4118242.91</v>
      </c>
    </row>
    <row r="6" spans="1:17" x14ac:dyDescent="0.25">
      <c r="A6" s="52">
        <v>46023</v>
      </c>
      <c r="B6" s="38">
        <v>339649.52</v>
      </c>
      <c r="C6" s="38">
        <v>2789322</v>
      </c>
      <c r="D6" s="38">
        <v>54990000</v>
      </c>
      <c r="E6" s="38">
        <v>1088010</v>
      </c>
      <c r="F6" s="38">
        <v>0</v>
      </c>
      <c r="G6" s="38">
        <v>1076576770</v>
      </c>
      <c r="H6" s="38">
        <v>0</v>
      </c>
      <c r="I6" s="38">
        <v>0</v>
      </c>
      <c r="J6" s="38">
        <v>18565415.23</v>
      </c>
      <c r="K6" s="38">
        <v>35528710</v>
      </c>
      <c r="L6" s="38">
        <v>645199834</v>
      </c>
      <c r="M6" s="38">
        <v>1230186010.9100001</v>
      </c>
      <c r="N6" s="38">
        <v>35068266.200000003</v>
      </c>
      <c r="O6" s="38">
        <v>677611100.63</v>
      </c>
      <c r="P6" s="38">
        <v>161011729.78</v>
      </c>
      <c r="Q6" s="43">
        <v>4118242.91</v>
      </c>
    </row>
    <row r="7" spans="1:17" x14ac:dyDescent="0.25">
      <c r="A7" s="52">
        <v>44926</v>
      </c>
      <c r="B7" s="38">
        <v>265977.84000000003</v>
      </c>
      <c r="C7" s="38">
        <v>3257030.29</v>
      </c>
      <c r="D7" s="38">
        <v>56749239.850000001</v>
      </c>
      <c r="E7" s="38">
        <v>4279577.01</v>
      </c>
      <c r="F7" s="38">
        <v>101000</v>
      </c>
      <c r="G7" s="38">
        <v>646062943.90999997</v>
      </c>
      <c r="H7" s="38">
        <v>582436.11</v>
      </c>
      <c r="I7" s="38">
        <v>4000</v>
      </c>
      <c r="J7" s="38">
        <v>135501536.19</v>
      </c>
      <c r="K7" s="38">
        <v>79772025.150000006</v>
      </c>
      <c r="L7" s="38">
        <v>839726776.22000003</v>
      </c>
      <c r="M7" s="38">
        <v>1332118081.47</v>
      </c>
      <c r="N7" s="38">
        <v>15705991.33</v>
      </c>
      <c r="O7" s="38">
        <v>1723627055.9300001</v>
      </c>
      <c r="P7" s="38">
        <v>543369017.83000004</v>
      </c>
      <c r="Q7" s="43">
        <v>16113553.98</v>
      </c>
    </row>
    <row r="8" spans="1:17" x14ac:dyDescent="0.25">
      <c r="A8" s="52">
        <v>45291</v>
      </c>
      <c r="B8" s="38">
        <v>390226.56</v>
      </c>
      <c r="C8" s="38">
        <v>4801982.92</v>
      </c>
      <c r="D8" s="38">
        <v>84481167.099999994</v>
      </c>
      <c r="E8" s="38">
        <v>1258188.55</v>
      </c>
      <c r="F8" s="38">
        <v>0</v>
      </c>
      <c r="G8" s="38">
        <v>654332762.90999997</v>
      </c>
      <c r="H8" s="38">
        <v>618746.32999999996</v>
      </c>
      <c r="I8" s="38">
        <v>3837.59</v>
      </c>
      <c r="J8" s="38">
        <v>144233386.50999999</v>
      </c>
      <c r="K8" s="38">
        <v>75408103.75</v>
      </c>
      <c r="L8" s="38">
        <v>893396559.36000001</v>
      </c>
      <c r="M8" s="38">
        <v>1559954220.5899999</v>
      </c>
      <c r="N8" s="38">
        <v>6558460.7000000002</v>
      </c>
      <c r="O8" s="38">
        <v>1163855445.49</v>
      </c>
      <c r="P8" s="38">
        <v>348179797.72000003</v>
      </c>
      <c r="Q8" s="43">
        <v>31168898.890000001</v>
      </c>
    </row>
    <row r="9" spans="1:17" s="41" customFormat="1" x14ac:dyDescent="0.25">
      <c r="A9" s="52">
        <v>45657</v>
      </c>
      <c r="B9" s="40">
        <v>111690.98</v>
      </c>
      <c r="C9" s="40">
        <v>1008208.67</v>
      </c>
      <c r="D9" s="40">
        <v>21066093.579999998</v>
      </c>
      <c r="E9" s="40">
        <v>1033323.5</v>
      </c>
      <c r="F9" s="38">
        <v>0</v>
      </c>
      <c r="G9" s="40">
        <v>427848972.13</v>
      </c>
      <c r="H9" s="40">
        <v>0</v>
      </c>
      <c r="I9" s="40">
        <v>0</v>
      </c>
      <c r="J9" s="40">
        <v>8622072.8100000005</v>
      </c>
      <c r="K9" s="40">
        <v>51879120.369999997</v>
      </c>
      <c r="L9" s="40">
        <v>336288065.91000003</v>
      </c>
      <c r="M9" s="40">
        <v>749100607.58000004</v>
      </c>
      <c r="N9" s="40">
        <v>-2719920.36</v>
      </c>
      <c r="O9" s="40">
        <v>364876775.26999998</v>
      </c>
      <c r="P9" s="40">
        <v>425680560.33999997</v>
      </c>
      <c r="Q9" s="44">
        <v>5760098.3200000003</v>
      </c>
    </row>
    <row r="10" spans="1:17" x14ac:dyDescent="0.25">
      <c r="A10" s="52">
        <v>46022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5"/>
    </row>
    <row r="11" spans="1:17" x14ac:dyDescent="0.25">
      <c r="A11" s="52">
        <v>46387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F50C7-940F-4D8D-89DB-1BF0BCA9C1EA}">
  <sheetPr>
    <tabColor rgb="FF00B0F0"/>
  </sheetPr>
  <dimension ref="A1:D11"/>
  <sheetViews>
    <sheetView workbookViewId="0">
      <selection activeCell="B8" sqref="B8"/>
    </sheetView>
  </sheetViews>
  <sheetFormatPr defaultRowHeight="14.4" x14ac:dyDescent="0.3"/>
  <cols>
    <col min="1" max="1" width="31.21875" bestFit="1" customWidth="1"/>
    <col min="2" max="2" width="20.33203125" bestFit="1" customWidth="1"/>
    <col min="3" max="3" width="14.88671875" bestFit="1" customWidth="1"/>
    <col min="4" max="4" width="13.44140625" bestFit="1" customWidth="1"/>
    <col min="5" max="5" width="36.5546875" bestFit="1" customWidth="1"/>
    <col min="6" max="6" width="41" bestFit="1" customWidth="1"/>
    <col min="7" max="7" width="37" bestFit="1" customWidth="1"/>
    <col min="8" max="8" width="44" bestFit="1" customWidth="1"/>
  </cols>
  <sheetData>
    <row r="1" spans="1:4" x14ac:dyDescent="0.3">
      <c r="A1" s="2" t="s">
        <v>44</v>
      </c>
      <c r="B1" t="s">
        <v>87</v>
      </c>
    </row>
    <row r="2" spans="1:4" x14ac:dyDescent="0.3">
      <c r="A2" t="s">
        <v>211</v>
      </c>
    </row>
    <row r="3" spans="1:4" x14ac:dyDescent="0.3">
      <c r="B3" s="2" t="s">
        <v>42</v>
      </c>
    </row>
    <row r="4" spans="1:4" x14ac:dyDescent="0.3">
      <c r="A4" s="2" t="s">
        <v>43</v>
      </c>
      <c r="B4" t="s">
        <v>55</v>
      </c>
      <c r="C4" t="s">
        <v>56</v>
      </c>
      <c r="D4" t="s">
        <v>2</v>
      </c>
    </row>
    <row r="5" spans="1:4" x14ac:dyDescent="0.3">
      <c r="A5" s="3" t="s">
        <v>200</v>
      </c>
      <c r="B5" s="4">
        <v>626750000</v>
      </c>
      <c r="C5" s="4">
        <v>249711956.74000001</v>
      </c>
      <c r="D5" s="4">
        <v>876461956.74000001</v>
      </c>
    </row>
    <row r="6" spans="1:4" x14ac:dyDescent="0.3">
      <c r="A6" s="3" t="s">
        <v>201</v>
      </c>
      <c r="B6" s="4">
        <v>50571280</v>
      </c>
      <c r="C6" s="4">
        <v>22051197.77</v>
      </c>
      <c r="D6" s="55">
        <v>72622477.769999996</v>
      </c>
    </row>
    <row r="7" spans="1:4" x14ac:dyDescent="0.3">
      <c r="A7" s="3" t="s">
        <v>206</v>
      </c>
      <c r="B7" s="4">
        <v>173911000</v>
      </c>
      <c r="C7" s="4">
        <v>119193863.67</v>
      </c>
      <c r="D7" s="55">
        <v>293104863.67000002</v>
      </c>
    </row>
    <row r="8" spans="1:4" x14ac:dyDescent="0.3">
      <c r="A8" s="3" t="s">
        <v>207</v>
      </c>
      <c r="B8" s="4">
        <v>142986000</v>
      </c>
      <c r="C8" s="4">
        <v>28295883.25</v>
      </c>
      <c r="D8" s="55">
        <v>171281883.25</v>
      </c>
    </row>
    <row r="9" spans="1:4" x14ac:dyDescent="0.3">
      <c r="A9" s="3" t="s">
        <v>208</v>
      </c>
      <c r="B9" s="4">
        <v>22617000</v>
      </c>
      <c r="C9" s="4">
        <v>8651070.6999999993</v>
      </c>
      <c r="D9" s="55">
        <v>31268070.699999999</v>
      </c>
    </row>
    <row r="10" spans="1:4" x14ac:dyDescent="0.3">
      <c r="A10" s="3" t="s">
        <v>209</v>
      </c>
      <c r="B10" s="4">
        <v>137649981.90000001</v>
      </c>
      <c r="C10" s="4">
        <v>90538906.810000002</v>
      </c>
      <c r="D10" s="55">
        <v>228188888.71000001</v>
      </c>
    </row>
    <row r="11" spans="1:4" x14ac:dyDescent="0.3">
      <c r="A11" s="3" t="s">
        <v>210</v>
      </c>
      <c r="B11" s="4">
        <v>5149003278.8199997</v>
      </c>
      <c r="C11" s="4">
        <v>1872112790.1600001</v>
      </c>
      <c r="D11" s="55">
        <v>7021116068.9799995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CC5B2-8732-4BD4-8A3B-F8739A961E6A}">
  <sheetPr>
    <tabColor rgb="FF00B0F0"/>
  </sheetPr>
  <dimension ref="A1:C11"/>
  <sheetViews>
    <sheetView workbookViewId="0">
      <selection activeCell="F5" sqref="F5"/>
    </sheetView>
  </sheetViews>
  <sheetFormatPr defaultRowHeight="14.4" x14ac:dyDescent="0.3"/>
  <cols>
    <col min="1" max="1" width="27.21875" bestFit="1" customWidth="1"/>
    <col min="2" max="2" width="20.33203125" bestFit="1" customWidth="1"/>
    <col min="3" max="4" width="13.44140625" bestFit="1" customWidth="1"/>
    <col min="5" max="5" width="36.5546875" bestFit="1" customWidth="1"/>
    <col min="6" max="6" width="41" bestFit="1" customWidth="1"/>
    <col min="7" max="7" width="37" bestFit="1" customWidth="1"/>
    <col min="8" max="8" width="44" bestFit="1" customWidth="1"/>
  </cols>
  <sheetData>
    <row r="1" spans="1:3" x14ac:dyDescent="0.3">
      <c r="A1" s="2" t="s">
        <v>44</v>
      </c>
      <c r="B1" t="s">
        <v>87</v>
      </c>
    </row>
    <row r="2" spans="1:3" x14ac:dyDescent="0.3">
      <c r="A2" t="s">
        <v>199</v>
      </c>
    </row>
    <row r="3" spans="1:3" x14ac:dyDescent="0.3">
      <c r="B3" s="2" t="s">
        <v>42</v>
      </c>
    </row>
    <row r="4" spans="1:3" x14ac:dyDescent="0.3">
      <c r="A4" s="2" t="s">
        <v>43</v>
      </c>
      <c r="B4" t="s">
        <v>24</v>
      </c>
      <c r="C4" t="s">
        <v>2</v>
      </c>
    </row>
    <row r="5" spans="1:3" x14ac:dyDescent="0.3">
      <c r="A5" s="3" t="s">
        <v>200</v>
      </c>
      <c r="B5" s="4">
        <v>626750000</v>
      </c>
      <c r="C5" s="4">
        <v>626750000</v>
      </c>
    </row>
    <row r="6" spans="1:3" x14ac:dyDescent="0.3">
      <c r="A6" s="3" t="s">
        <v>201</v>
      </c>
      <c r="B6" s="4">
        <v>50571280</v>
      </c>
      <c r="C6" s="55">
        <v>50571280</v>
      </c>
    </row>
    <row r="7" spans="1:3" x14ac:dyDescent="0.3">
      <c r="A7" s="3" t="s">
        <v>212</v>
      </c>
      <c r="B7" s="4">
        <v>173911000</v>
      </c>
      <c r="C7" s="55">
        <v>173911000</v>
      </c>
    </row>
    <row r="8" spans="1:3" x14ac:dyDescent="0.3">
      <c r="A8" s="3" t="s">
        <v>202</v>
      </c>
      <c r="B8" s="4">
        <v>142986000</v>
      </c>
      <c r="C8" s="55">
        <v>142986000</v>
      </c>
    </row>
    <row r="9" spans="1:3" x14ac:dyDescent="0.3">
      <c r="A9" s="3" t="s">
        <v>203</v>
      </c>
      <c r="B9" s="4">
        <v>22617000</v>
      </c>
      <c r="C9" s="55">
        <v>22617000</v>
      </c>
    </row>
    <row r="10" spans="1:3" x14ac:dyDescent="0.3">
      <c r="A10" s="3" t="s">
        <v>204</v>
      </c>
      <c r="B10" s="4">
        <v>137649981.90000001</v>
      </c>
      <c r="C10" s="55">
        <v>137649981.90000001</v>
      </c>
    </row>
    <row r="11" spans="1:3" x14ac:dyDescent="0.3">
      <c r="A11" s="3" t="s">
        <v>205</v>
      </c>
      <c r="B11" s="4">
        <v>5149003278.8199997</v>
      </c>
      <c r="C11" s="55">
        <v>5149003278.8199997</v>
      </c>
    </row>
  </sheetData>
  <pageMargins left="0.7" right="0.7" top="0.75" bottom="0.75" header="0.3" footer="0.3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835D1-9A81-41AF-8B51-B0171A9A2C9E}">
  <sheetPr>
    <tabColor rgb="FF00B0F0"/>
  </sheetPr>
  <dimension ref="A1:H11"/>
  <sheetViews>
    <sheetView workbookViewId="0">
      <selection activeCell="H9" sqref="B9:H9"/>
    </sheetView>
  </sheetViews>
  <sheetFormatPr defaultColWidth="8.88671875" defaultRowHeight="15" x14ac:dyDescent="0.25"/>
  <cols>
    <col min="1" max="1" width="16.88671875" style="39" customWidth="1"/>
    <col min="2" max="8" width="22.5546875" style="39" customWidth="1"/>
    <col min="9" max="16384" width="8.88671875" style="39"/>
  </cols>
  <sheetData>
    <row r="1" spans="1:8" s="37" customFormat="1" ht="30" x14ac:dyDescent="0.3">
      <c r="A1" s="46" t="s">
        <v>41</v>
      </c>
      <c r="B1" s="47" t="s">
        <v>171</v>
      </c>
      <c r="C1" s="47" t="s">
        <v>172</v>
      </c>
      <c r="D1" s="47" t="s">
        <v>173</v>
      </c>
      <c r="E1" s="47" t="s">
        <v>174</v>
      </c>
      <c r="F1" s="47" t="s">
        <v>175</v>
      </c>
      <c r="G1" s="47" t="s">
        <v>176</v>
      </c>
      <c r="H1" s="49" t="s">
        <v>177</v>
      </c>
    </row>
    <row r="2" spans="1:8" x14ac:dyDescent="0.25">
      <c r="A2" s="53">
        <v>44562</v>
      </c>
      <c r="B2" s="38">
        <v>298188000</v>
      </c>
      <c r="C2" s="38">
        <v>44433090</v>
      </c>
      <c r="D2" s="38">
        <v>70738000</v>
      </c>
      <c r="E2" s="38">
        <v>109873000</v>
      </c>
      <c r="F2" s="38">
        <v>18554800</v>
      </c>
      <c r="G2" s="38">
        <v>145235237.19999999</v>
      </c>
      <c r="H2" s="43">
        <v>4874280411.6599998</v>
      </c>
    </row>
    <row r="3" spans="1:8" x14ac:dyDescent="0.25">
      <c r="A3" s="53">
        <v>44927</v>
      </c>
      <c r="B3" s="38">
        <v>309347000</v>
      </c>
      <c r="C3" s="38">
        <v>50174135</v>
      </c>
      <c r="D3" s="38">
        <v>81559000</v>
      </c>
      <c r="E3" s="38">
        <v>117793000</v>
      </c>
      <c r="F3" s="38">
        <v>19383500</v>
      </c>
      <c r="G3" s="38">
        <v>148478335.28999999</v>
      </c>
      <c r="H3" s="43">
        <v>4332959973.0299997</v>
      </c>
    </row>
    <row r="4" spans="1:8" x14ac:dyDescent="0.25">
      <c r="A4" s="53">
        <v>45292</v>
      </c>
      <c r="B4" s="38">
        <v>626750000</v>
      </c>
      <c r="C4" s="38">
        <v>50571280</v>
      </c>
      <c r="D4" s="38">
        <v>173911000</v>
      </c>
      <c r="E4" s="38">
        <v>142986000</v>
      </c>
      <c r="F4" s="38">
        <v>22617000</v>
      </c>
      <c r="G4" s="38">
        <v>137649981.90000001</v>
      </c>
      <c r="H4" s="43">
        <v>5149003278.8199997</v>
      </c>
    </row>
    <row r="5" spans="1:8" x14ac:dyDescent="0.25">
      <c r="A5" s="53">
        <v>45658</v>
      </c>
      <c r="B5" s="38">
        <v>637046590</v>
      </c>
      <c r="C5" s="38">
        <v>52011330</v>
      </c>
      <c r="D5" s="38">
        <v>191832400</v>
      </c>
      <c r="E5" s="38">
        <v>149089000</v>
      </c>
      <c r="F5" s="38">
        <v>23153800</v>
      </c>
      <c r="G5" s="38">
        <v>139222058.94</v>
      </c>
      <c r="H5" s="43">
        <v>2997906968.5500002</v>
      </c>
    </row>
    <row r="6" spans="1:8" x14ac:dyDescent="0.25">
      <c r="A6" s="53">
        <v>46023</v>
      </c>
      <c r="B6" s="38">
        <v>639545090</v>
      </c>
      <c r="C6" s="38">
        <v>52800680</v>
      </c>
      <c r="D6" s="38">
        <v>206628000</v>
      </c>
      <c r="E6" s="38">
        <v>154000000</v>
      </c>
      <c r="F6" s="38">
        <v>23630800</v>
      </c>
      <c r="G6" s="38">
        <v>117818568.94</v>
      </c>
      <c r="H6" s="43">
        <v>2748649922.2399998</v>
      </c>
    </row>
    <row r="7" spans="1:8" x14ac:dyDescent="0.25">
      <c r="A7" s="53">
        <v>44926</v>
      </c>
      <c r="B7" s="38">
        <v>327462023.39999998</v>
      </c>
      <c r="C7" s="38">
        <v>51273060.240000002</v>
      </c>
      <c r="D7" s="38">
        <v>107782749.44</v>
      </c>
      <c r="E7" s="38">
        <v>137671242.55000001</v>
      </c>
      <c r="F7" s="38">
        <v>21676701.149999999</v>
      </c>
      <c r="G7" s="38">
        <v>182851087.00999999</v>
      </c>
      <c r="H7" s="43">
        <v>4568519379.3199997</v>
      </c>
    </row>
    <row r="8" spans="1:8" x14ac:dyDescent="0.25">
      <c r="A8" s="53">
        <v>45291</v>
      </c>
      <c r="B8" s="38">
        <v>368776963.00999999</v>
      </c>
      <c r="C8" s="38">
        <v>52135341.649999999</v>
      </c>
      <c r="D8" s="38">
        <v>75726369.569999993</v>
      </c>
      <c r="E8" s="38">
        <v>135276090.09</v>
      </c>
      <c r="F8" s="38">
        <v>22411951.969999999</v>
      </c>
      <c r="G8" s="38">
        <v>212386711.91</v>
      </c>
      <c r="H8" s="43">
        <v>4101928356.77</v>
      </c>
    </row>
    <row r="9" spans="1:8" s="41" customFormat="1" x14ac:dyDescent="0.25">
      <c r="A9" s="53">
        <v>45657</v>
      </c>
      <c r="B9" s="40">
        <v>249711956.74000001</v>
      </c>
      <c r="C9" s="40">
        <v>22051197.77</v>
      </c>
      <c r="D9" s="40">
        <v>119193863.67</v>
      </c>
      <c r="E9" s="40">
        <v>28295883.25</v>
      </c>
      <c r="F9" s="40">
        <v>8651070.6999999993</v>
      </c>
      <c r="G9" s="40">
        <v>90538906.810000002</v>
      </c>
      <c r="H9" s="44">
        <v>1872112790.1600001</v>
      </c>
    </row>
    <row r="10" spans="1:8" x14ac:dyDescent="0.25">
      <c r="A10" s="53">
        <v>46022</v>
      </c>
      <c r="B10" s="42"/>
      <c r="C10" s="42"/>
      <c r="D10" s="42"/>
      <c r="E10" s="42"/>
      <c r="F10" s="42"/>
      <c r="G10" s="42"/>
      <c r="H10" s="45"/>
    </row>
    <row r="11" spans="1:8" x14ac:dyDescent="0.25">
      <c r="A11" s="54">
        <v>46387</v>
      </c>
      <c r="B11" s="50"/>
      <c r="C11" s="50"/>
      <c r="D11" s="50"/>
      <c r="E11" s="50"/>
      <c r="F11" s="50"/>
      <c r="G11" s="50"/>
      <c r="H11" s="51"/>
    </row>
  </sheetData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9973A-B58A-4C7E-B8AD-B8B48EA23804}">
  <sheetPr>
    <tabColor rgb="FF00B0F0"/>
  </sheetPr>
  <dimension ref="A1:AD50"/>
  <sheetViews>
    <sheetView showGridLines="0" showRowColHeaders="0" zoomScale="70" zoomScaleNormal="70" workbookViewId="0">
      <selection activeCell="A41" sqref="A41"/>
    </sheetView>
  </sheetViews>
  <sheetFormatPr defaultColWidth="0" defaultRowHeight="14.4" zeroHeight="1" x14ac:dyDescent="0.3"/>
  <cols>
    <col min="1" max="30" width="8.88671875" customWidth="1"/>
    <col min="31" max="16384" width="8.88671875" hidden="1"/>
  </cols>
  <sheetData>
    <row r="1" spans="1:30" x14ac:dyDescent="0.3">
      <c r="A1" s="58" t="s">
        <v>215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</row>
    <row r="2" spans="1:30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</row>
    <row r="3" spans="1:30" x14ac:dyDescent="0.3"/>
    <row r="4" spans="1:30" x14ac:dyDescent="0.3"/>
    <row r="5" spans="1:30" x14ac:dyDescent="0.3"/>
    <row r="6" spans="1:30" x14ac:dyDescent="0.3"/>
    <row r="7" spans="1:30" x14ac:dyDescent="0.3"/>
    <row r="8" spans="1:30" x14ac:dyDescent="0.3"/>
    <row r="9" spans="1:30" x14ac:dyDescent="0.3"/>
    <row r="10" spans="1:30" x14ac:dyDescent="0.3"/>
    <row r="11" spans="1:30" x14ac:dyDescent="0.3"/>
    <row r="12" spans="1:30" x14ac:dyDescent="0.3"/>
    <row r="13" spans="1:30" x14ac:dyDescent="0.3"/>
    <row r="14" spans="1:30" x14ac:dyDescent="0.3"/>
    <row r="15" spans="1:30" x14ac:dyDescent="0.3"/>
    <row r="16" spans="1:30" x14ac:dyDescent="0.3"/>
    <row r="17" spans="1:30" x14ac:dyDescent="0.3"/>
    <row r="18" spans="1:30" x14ac:dyDescent="0.3"/>
    <row r="19" spans="1:30" x14ac:dyDescent="0.3"/>
    <row r="20" spans="1:30" x14ac:dyDescent="0.3"/>
    <row r="21" spans="1:30" x14ac:dyDescent="0.3"/>
    <row r="22" spans="1:30" x14ac:dyDescent="0.3"/>
    <row r="23" spans="1:30" x14ac:dyDescent="0.3"/>
    <row r="24" spans="1:30" x14ac:dyDescent="0.3"/>
    <row r="25" spans="1:30" x14ac:dyDescent="0.3"/>
    <row r="26" spans="1:30" x14ac:dyDescent="0.3">
      <c r="A26" s="58" t="s">
        <v>216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1:30" x14ac:dyDescent="0.3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1:30" x14ac:dyDescent="0.3"/>
    <row r="29" spans="1:30" x14ac:dyDescent="0.3"/>
    <row r="30" spans="1:30" x14ac:dyDescent="0.3"/>
    <row r="31" spans="1:30" x14ac:dyDescent="0.3"/>
    <row r="32" spans="1:30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</sheetData>
  <mergeCells count="2">
    <mergeCell ref="A1:AD2"/>
    <mergeCell ref="A26:AD27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2:D5"/>
  <sheetViews>
    <sheetView zoomScale="85" zoomScaleNormal="85" workbookViewId="0">
      <selection activeCell="A3" sqref="A3"/>
    </sheetView>
  </sheetViews>
  <sheetFormatPr defaultRowHeight="14.4" x14ac:dyDescent="0.3"/>
  <cols>
    <col min="1" max="1" width="18" customWidth="1"/>
    <col min="2" max="2" width="20.6640625" customWidth="1"/>
    <col min="3" max="4" width="15.6640625" customWidth="1"/>
  </cols>
  <sheetData>
    <row r="2" spans="1:4" x14ac:dyDescent="0.3">
      <c r="A2" t="s">
        <v>22</v>
      </c>
    </row>
    <row r="3" spans="1:4" x14ac:dyDescent="0.3">
      <c r="A3" s="2" t="s">
        <v>1</v>
      </c>
      <c r="B3" t="s">
        <v>19</v>
      </c>
      <c r="C3" t="s">
        <v>20</v>
      </c>
      <c r="D3" t="s">
        <v>13</v>
      </c>
    </row>
    <row r="4" spans="1:4" x14ac:dyDescent="0.3">
      <c r="A4" s="3" t="s">
        <v>7</v>
      </c>
      <c r="B4" s="4">
        <v>0</v>
      </c>
      <c r="C4" s="4">
        <v>3943073061.1799998</v>
      </c>
      <c r="D4" s="4">
        <v>3943073061.1799998</v>
      </c>
    </row>
    <row r="5" spans="1:4" x14ac:dyDescent="0.3">
      <c r="A5" s="3" t="s">
        <v>2</v>
      </c>
      <c r="B5" s="55">
        <v>0</v>
      </c>
      <c r="C5" s="55">
        <v>3943073061.1799998</v>
      </c>
      <c r="D5" s="4">
        <v>3943073061.1799998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2:C32"/>
  <sheetViews>
    <sheetView topLeftCell="A19" workbookViewId="0">
      <selection activeCell="B32" sqref="B32"/>
    </sheetView>
  </sheetViews>
  <sheetFormatPr defaultRowHeight="14.4" x14ac:dyDescent="0.3"/>
  <cols>
    <col min="1" max="1" width="14.109375" style="11" customWidth="1"/>
    <col min="2" max="3" width="17.88671875" customWidth="1"/>
  </cols>
  <sheetData>
    <row r="2" spans="1:3" x14ac:dyDescent="0.3">
      <c r="A2" s="11" t="s">
        <v>23</v>
      </c>
      <c r="B2" t="s">
        <v>11</v>
      </c>
      <c r="C2" t="s">
        <v>10</v>
      </c>
    </row>
    <row r="3" spans="1:3" ht="18" x14ac:dyDescent="0.35">
      <c r="A3" s="15">
        <v>44592</v>
      </c>
      <c r="B3" s="12">
        <v>199309499.53</v>
      </c>
      <c r="C3" s="14">
        <v>243483518.78999999</v>
      </c>
    </row>
    <row r="4" spans="1:3" ht="18" x14ac:dyDescent="0.35">
      <c r="A4" s="15">
        <v>44620</v>
      </c>
      <c r="B4" s="12">
        <v>388450790.87</v>
      </c>
      <c r="C4" s="14">
        <v>387035101.72000003</v>
      </c>
    </row>
    <row r="5" spans="1:3" ht="18" x14ac:dyDescent="0.35">
      <c r="A5" s="15">
        <v>44651</v>
      </c>
      <c r="B5" s="12">
        <v>632872637.5</v>
      </c>
      <c r="C5" s="14">
        <v>406183781.45999998</v>
      </c>
    </row>
    <row r="6" spans="1:3" ht="18" x14ac:dyDescent="0.35">
      <c r="A6" s="15">
        <v>44681</v>
      </c>
      <c r="B6" s="12">
        <v>487982746.77999997</v>
      </c>
      <c r="C6" s="14">
        <v>475187448.42000002</v>
      </c>
    </row>
    <row r="7" spans="1:3" ht="18" x14ac:dyDescent="0.35">
      <c r="A7" s="15">
        <v>44712</v>
      </c>
      <c r="B7" s="12">
        <v>476937655.75999999</v>
      </c>
      <c r="C7" s="14">
        <v>437680264.68000001</v>
      </c>
    </row>
    <row r="8" spans="1:3" ht="18" x14ac:dyDescent="0.35">
      <c r="A8" s="15">
        <v>44742</v>
      </c>
      <c r="B8" s="12">
        <v>491137448.60000002</v>
      </c>
      <c r="C8" s="14">
        <v>527559471.88999999</v>
      </c>
    </row>
    <row r="9" spans="1:3" ht="18" x14ac:dyDescent="0.35">
      <c r="A9" s="15">
        <v>44773</v>
      </c>
      <c r="B9" s="12">
        <v>400120599.88999999</v>
      </c>
      <c r="C9" s="14">
        <v>404193539.77999997</v>
      </c>
    </row>
    <row r="10" spans="1:3" ht="18" x14ac:dyDescent="0.35">
      <c r="A10" s="15">
        <v>44804</v>
      </c>
      <c r="B10" s="12">
        <v>402895384.05000001</v>
      </c>
      <c r="C10" s="14">
        <v>434669371.81999999</v>
      </c>
    </row>
    <row r="11" spans="1:3" ht="18" x14ac:dyDescent="0.35">
      <c r="A11" s="15">
        <v>44834</v>
      </c>
      <c r="B11" s="12">
        <v>423652098.57999998</v>
      </c>
      <c r="C11" s="14">
        <v>484265998.88999999</v>
      </c>
    </row>
    <row r="12" spans="1:3" ht="18" x14ac:dyDescent="0.35">
      <c r="A12" s="15">
        <v>44865</v>
      </c>
      <c r="B12" s="12">
        <v>455784590.48000002</v>
      </c>
      <c r="C12" s="14">
        <v>397564490.70999998</v>
      </c>
    </row>
    <row r="13" spans="1:3" ht="18" x14ac:dyDescent="0.35">
      <c r="A13" s="15">
        <v>44895</v>
      </c>
      <c r="B13" s="12">
        <v>419717202.72000003</v>
      </c>
      <c r="C13" s="14">
        <v>392433454.44999999</v>
      </c>
    </row>
    <row r="14" spans="1:3" ht="18" x14ac:dyDescent="0.35">
      <c r="A14" s="15">
        <v>44926</v>
      </c>
      <c r="B14" s="12">
        <v>618375588.35000002</v>
      </c>
      <c r="C14" s="14">
        <v>642936149.42999995</v>
      </c>
    </row>
    <row r="15" spans="1:3" ht="18" x14ac:dyDescent="0.35">
      <c r="A15" s="15">
        <v>44957</v>
      </c>
      <c r="B15" s="13">
        <v>66874005.460000001</v>
      </c>
      <c r="C15" s="14">
        <v>272212219.87</v>
      </c>
    </row>
    <row r="16" spans="1:3" ht="18" x14ac:dyDescent="0.35">
      <c r="A16" s="15">
        <v>44985</v>
      </c>
      <c r="B16" s="13">
        <v>543044061.13999999</v>
      </c>
      <c r="C16" s="14">
        <v>382301903.77999997</v>
      </c>
    </row>
    <row r="17" spans="1:3" ht="18" x14ac:dyDescent="0.35">
      <c r="A17" s="15">
        <v>45016</v>
      </c>
      <c r="B17" s="13">
        <v>481771603.18000001</v>
      </c>
      <c r="C17" s="14">
        <v>439816717.63999999</v>
      </c>
    </row>
    <row r="18" spans="1:3" ht="18" x14ac:dyDescent="0.35">
      <c r="A18" s="15">
        <v>45046</v>
      </c>
      <c r="B18" s="13">
        <v>476097668.25999999</v>
      </c>
      <c r="C18" s="14">
        <v>473360456.02999997</v>
      </c>
    </row>
    <row r="19" spans="1:3" ht="18" x14ac:dyDescent="0.35">
      <c r="A19" s="15">
        <v>45077</v>
      </c>
      <c r="B19" s="13">
        <v>454188610.00999999</v>
      </c>
      <c r="C19" s="14">
        <v>456622364.57999998</v>
      </c>
    </row>
    <row r="20" spans="1:3" ht="18" x14ac:dyDescent="0.35">
      <c r="A20" s="15">
        <v>45107</v>
      </c>
      <c r="B20" s="13">
        <v>363107373.89999998</v>
      </c>
      <c r="C20" s="14">
        <v>397889245.79000002</v>
      </c>
    </row>
    <row r="21" spans="1:3" ht="18" x14ac:dyDescent="0.35">
      <c r="A21" s="15">
        <v>45138</v>
      </c>
      <c r="B21" s="13">
        <v>417926205.39999998</v>
      </c>
      <c r="C21" s="14">
        <v>412258617.61000001</v>
      </c>
    </row>
    <row r="22" spans="1:3" ht="18" x14ac:dyDescent="0.35">
      <c r="A22" s="15">
        <v>45169</v>
      </c>
      <c r="B22" s="13">
        <v>390685001.63</v>
      </c>
      <c r="C22" s="14">
        <v>406371974.43000001</v>
      </c>
    </row>
    <row r="23" spans="1:3" ht="18" x14ac:dyDescent="0.35">
      <c r="A23" s="15">
        <v>45199</v>
      </c>
      <c r="B23" s="13">
        <v>353179416.00999999</v>
      </c>
      <c r="C23" s="14">
        <v>421064337.32999998</v>
      </c>
    </row>
    <row r="24" spans="1:3" ht="18" x14ac:dyDescent="0.35">
      <c r="A24" s="15">
        <v>45230</v>
      </c>
      <c r="B24" s="13">
        <v>419987798.62</v>
      </c>
      <c r="C24" s="14">
        <v>385823952.88</v>
      </c>
    </row>
    <row r="25" spans="1:3" ht="18" x14ac:dyDescent="0.35">
      <c r="A25" s="15">
        <v>45260</v>
      </c>
      <c r="B25" s="13">
        <v>372839510.23000002</v>
      </c>
      <c r="C25" s="14">
        <v>312962414.33999997</v>
      </c>
    </row>
    <row r="26" spans="1:3" ht="18" x14ac:dyDescent="0.35">
      <c r="A26" s="15">
        <v>45291</v>
      </c>
      <c r="B26" s="13">
        <v>628940531.13</v>
      </c>
      <c r="C26" s="14">
        <v>677352861.39999998</v>
      </c>
    </row>
    <row r="27" spans="1:3" ht="18" x14ac:dyDescent="0.35">
      <c r="A27" s="15">
        <v>45322</v>
      </c>
      <c r="B27" s="13">
        <v>29804981.73</v>
      </c>
      <c r="C27" s="14">
        <v>192464477.08000001</v>
      </c>
    </row>
    <row r="28" spans="1:3" ht="18" x14ac:dyDescent="0.35">
      <c r="A28" s="15">
        <v>45351</v>
      </c>
      <c r="B28" s="13">
        <v>629101137.15999997</v>
      </c>
      <c r="C28" s="14">
        <v>371421348.37</v>
      </c>
    </row>
    <row r="29" spans="1:3" ht="18" x14ac:dyDescent="0.35">
      <c r="A29" s="15">
        <v>45382</v>
      </c>
      <c r="B29" s="13">
        <v>613668300.72000003</v>
      </c>
      <c r="C29" s="14">
        <v>623880282.42999995</v>
      </c>
    </row>
    <row r="30" spans="1:3" ht="18" x14ac:dyDescent="0.35">
      <c r="A30" s="15">
        <v>45412</v>
      </c>
      <c r="B30" s="13">
        <v>490696223.89999998</v>
      </c>
      <c r="C30" s="14">
        <v>482757864.88</v>
      </c>
    </row>
    <row r="31" spans="1:3" x14ac:dyDescent="0.3">
      <c r="A31" s="15">
        <v>45443</v>
      </c>
      <c r="B31" s="4">
        <v>627285034.59000003</v>
      </c>
      <c r="C31" s="4">
        <v>595536871.07000005</v>
      </c>
    </row>
    <row r="32" spans="1:3" x14ac:dyDescent="0.3">
      <c r="A32" t="s">
        <v>0</v>
      </c>
      <c r="B32" s="4">
        <f>SUBTOTAL(109,B3:B31)</f>
        <v>12756433706.179998</v>
      </c>
      <c r="C32" s="4">
        <f>SUBTOTAL(109,C3:C31)</f>
        <v>12537290501.549999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C9"/>
  <sheetViews>
    <sheetView workbookViewId="0">
      <selection activeCell="B7" sqref="B7"/>
    </sheetView>
  </sheetViews>
  <sheetFormatPr defaultRowHeight="14.4" x14ac:dyDescent="0.3"/>
  <cols>
    <col min="1" max="1" width="20.77734375" bestFit="1" customWidth="1"/>
    <col min="2" max="3" width="15" bestFit="1" customWidth="1"/>
    <col min="4" max="4" width="15.109375" customWidth="1"/>
    <col min="5" max="5" width="15" bestFit="1" customWidth="1"/>
    <col min="6" max="6" width="23.33203125" bestFit="1" customWidth="1"/>
    <col min="7" max="9" width="15" bestFit="1" customWidth="1"/>
    <col min="10" max="10" width="27.5546875" bestFit="1" customWidth="1"/>
    <col min="11" max="11" width="27.6640625" bestFit="1" customWidth="1"/>
  </cols>
  <sheetData>
    <row r="1" spans="1:3" x14ac:dyDescent="0.3">
      <c r="A1" s="2" t="s">
        <v>28</v>
      </c>
      <c r="B1" t="s">
        <v>87</v>
      </c>
    </row>
    <row r="2" spans="1:3" x14ac:dyDescent="0.3">
      <c r="A2" t="s">
        <v>29</v>
      </c>
    </row>
    <row r="3" spans="1:3" x14ac:dyDescent="0.3">
      <c r="A3" s="2" t="s">
        <v>1</v>
      </c>
      <c r="B3" t="s">
        <v>13</v>
      </c>
      <c r="C3" t="s">
        <v>3</v>
      </c>
    </row>
    <row r="4" spans="1:3" x14ac:dyDescent="0.3">
      <c r="A4" s="16" t="s">
        <v>24</v>
      </c>
      <c r="B4" s="4">
        <v>29804981.73</v>
      </c>
      <c r="C4" s="4">
        <v>192464477.08000001</v>
      </c>
    </row>
    <row r="5" spans="1:3" x14ac:dyDescent="0.3">
      <c r="A5" s="3" t="s">
        <v>25</v>
      </c>
      <c r="B5" s="4">
        <v>629101137.15999997</v>
      </c>
      <c r="C5" s="4">
        <v>371421348.37</v>
      </c>
    </row>
    <row r="6" spans="1:3" x14ac:dyDescent="0.3">
      <c r="A6" s="3" t="s">
        <v>26</v>
      </c>
      <c r="B6" s="4">
        <v>613668300.72000003</v>
      </c>
      <c r="C6" s="4">
        <v>623880282.42999995</v>
      </c>
    </row>
    <row r="7" spans="1:3" x14ac:dyDescent="0.3">
      <c r="A7" s="3" t="s">
        <v>27</v>
      </c>
      <c r="B7" s="4">
        <v>490696223.89999998</v>
      </c>
      <c r="C7" s="4">
        <v>482757864.88</v>
      </c>
    </row>
    <row r="8" spans="1:3" x14ac:dyDescent="0.3">
      <c r="A8" s="3" t="s">
        <v>217</v>
      </c>
      <c r="B8" s="4">
        <v>627285034.59000003</v>
      </c>
      <c r="C8" s="4">
        <v>595536871.07000005</v>
      </c>
    </row>
    <row r="9" spans="1:3" x14ac:dyDescent="0.3">
      <c r="A9" s="3" t="s">
        <v>2</v>
      </c>
      <c r="B9" s="4">
        <v>2390555678.1000004</v>
      </c>
      <c r="C9" s="4">
        <v>2266060843.8300004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O29"/>
  <sheetViews>
    <sheetView showGridLines="0" showRowColHeaders="0" tabSelected="1" zoomScaleNormal="100" workbookViewId="0">
      <selection activeCell="A23" sqref="A23"/>
    </sheetView>
  </sheetViews>
  <sheetFormatPr defaultColWidth="0" defaultRowHeight="14.4" zeroHeight="1" x14ac:dyDescent="0.3"/>
  <cols>
    <col min="1" max="1" width="19.109375" customWidth="1"/>
    <col min="2" max="3" width="15.88671875" customWidth="1"/>
    <col min="4" max="4" width="22.6640625" customWidth="1"/>
    <col min="5" max="14" width="8.88671875" customWidth="1"/>
    <col min="15" max="15" width="14.33203125" customWidth="1"/>
    <col min="16" max="16384" width="8.88671875" hidden="1"/>
  </cols>
  <sheetData>
    <row r="1" spans="1:15" x14ac:dyDescent="0.3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3" spans="1:15" x14ac:dyDescent="0.3"/>
    <row r="4" spans="1:15" x14ac:dyDescent="0.3">
      <c r="A4" s="4"/>
      <c r="B4" s="4"/>
      <c r="C4" s="4"/>
    </row>
    <row r="5" spans="1:15" x14ac:dyDescent="0.3"/>
    <row r="6" spans="1:15" x14ac:dyDescent="0.3"/>
    <row r="7" spans="1:15" x14ac:dyDescent="0.3"/>
    <row r="8" spans="1:15" x14ac:dyDescent="0.3"/>
    <row r="9" spans="1:15" x14ac:dyDescent="0.3">
      <c r="A9" s="3"/>
    </row>
    <row r="10" spans="1:15" x14ac:dyDescent="0.3">
      <c r="A10" s="3"/>
    </row>
    <row r="11" spans="1:15" x14ac:dyDescent="0.3">
      <c r="A11" s="3"/>
    </row>
    <row r="12" spans="1:15" x14ac:dyDescent="0.3">
      <c r="A12" s="3"/>
    </row>
    <row r="13" spans="1:15" x14ac:dyDescent="0.3">
      <c r="A13" s="3"/>
    </row>
    <row r="14" spans="1:15" x14ac:dyDescent="0.3">
      <c r="A14" s="3"/>
    </row>
    <row r="15" spans="1:15" x14ac:dyDescent="0.3"/>
    <row r="16" spans="1:15" x14ac:dyDescent="0.3"/>
    <row r="17" spans="1:1" x14ac:dyDescent="0.3"/>
    <row r="18" spans="1:1" x14ac:dyDescent="0.3"/>
    <row r="19" spans="1:1" x14ac:dyDescent="0.3"/>
    <row r="20" spans="1:1" x14ac:dyDescent="0.3"/>
    <row r="21" spans="1:1" x14ac:dyDescent="0.3"/>
    <row r="22" spans="1:1" x14ac:dyDescent="0.3"/>
    <row r="23" spans="1:1" x14ac:dyDescent="0.3"/>
    <row r="24" spans="1:1" x14ac:dyDescent="0.3"/>
    <row r="25" spans="1:1" x14ac:dyDescent="0.3">
      <c r="A25" s="17"/>
    </row>
    <row r="26" spans="1:1" x14ac:dyDescent="0.3"/>
    <row r="27" spans="1:1" x14ac:dyDescent="0.3"/>
    <row r="28" spans="1:1" x14ac:dyDescent="0.3"/>
    <row r="29" spans="1:1" x14ac:dyDescent="0.3"/>
  </sheetData>
  <mergeCells count="1">
    <mergeCell ref="A1:O2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D14"/>
  <sheetViews>
    <sheetView workbookViewId="0">
      <selection activeCell="B9" sqref="B9"/>
    </sheetView>
  </sheetViews>
  <sheetFormatPr defaultRowHeight="14.4" x14ac:dyDescent="0.3"/>
  <cols>
    <col min="1" max="1" width="36.109375" bestFit="1" customWidth="1"/>
    <col min="2" max="2" width="20.33203125" bestFit="1" customWidth="1"/>
    <col min="3" max="3" width="14.88671875" bestFit="1" customWidth="1"/>
    <col min="4" max="4" width="12.33203125" bestFit="1" customWidth="1"/>
    <col min="5" max="5" width="30" customWidth="1"/>
    <col min="6" max="6" width="27.5546875" customWidth="1"/>
    <col min="7" max="7" width="19" customWidth="1"/>
    <col min="8" max="8" width="21" customWidth="1"/>
    <col min="9" max="9" width="19.44140625" customWidth="1"/>
    <col min="10" max="10" width="21.33203125" customWidth="1"/>
    <col min="11" max="11" width="23.6640625" customWidth="1"/>
  </cols>
  <sheetData>
    <row r="1" spans="1:4" x14ac:dyDescent="0.3">
      <c r="A1" s="2" t="s">
        <v>44</v>
      </c>
      <c r="B1" t="s">
        <v>87</v>
      </c>
    </row>
    <row r="2" spans="1:4" x14ac:dyDescent="0.3">
      <c r="A2" t="s">
        <v>59</v>
      </c>
    </row>
    <row r="3" spans="1:4" x14ac:dyDescent="0.3">
      <c r="B3" s="2" t="s">
        <v>42</v>
      </c>
    </row>
    <row r="4" spans="1:4" x14ac:dyDescent="0.3">
      <c r="A4" s="2" t="s">
        <v>43</v>
      </c>
      <c r="B4" t="s">
        <v>55</v>
      </c>
      <c r="C4" t="s">
        <v>56</v>
      </c>
      <c r="D4" t="s">
        <v>2</v>
      </c>
    </row>
    <row r="5" spans="1:4" x14ac:dyDescent="0.3">
      <c r="A5" s="3" t="s">
        <v>45</v>
      </c>
      <c r="B5" s="4">
        <v>7654581.9400000004</v>
      </c>
      <c r="C5" s="4">
        <v>2826279.24</v>
      </c>
      <c r="D5" s="4">
        <v>10480861.18</v>
      </c>
    </row>
    <row r="6" spans="1:4" x14ac:dyDescent="0.3">
      <c r="A6" s="3" t="s">
        <v>46</v>
      </c>
      <c r="B6" s="4">
        <v>306410429.64999998</v>
      </c>
      <c r="C6" s="4">
        <v>106592255.23999999</v>
      </c>
      <c r="D6" s="55">
        <v>413002684.88999999</v>
      </c>
    </row>
    <row r="7" spans="1:4" x14ac:dyDescent="0.3">
      <c r="A7" s="3" t="s">
        <v>152</v>
      </c>
      <c r="B7" s="4">
        <v>22088197.800000001</v>
      </c>
      <c r="C7" s="4">
        <v>7837504.6399999997</v>
      </c>
      <c r="D7" s="55">
        <v>29925702.440000001</v>
      </c>
    </row>
    <row r="8" spans="1:4" x14ac:dyDescent="0.3">
      <c r="A8" s="3" t="s">
        <v>153</v>
      </c>
      <c r="B8" s="4">
        <v>122036242.14</v>
      </c>
      <c r="C8" s="4">
        <v>25086601.350000001</v>
      </c>
      <c r="D8" s="55">
        <v>147122843.49000001</v>
      </c>
    </row>
    <row r="9" spans="1:4" x14ac:dyDescent="0.3">
      <c r="A9" s="3" t="s">
        <v>154</v>
      </c>
      <c r="B9" s="4">
        <v>2993637294.2399998</v>
      </c>
      <c r="C9" s="4">
        <v>1107303586.3</v>
      </c>
      <c r="D9" s="55">
        <v>4100940880.54</v>
      </c>
    </row>
    <row r="10" spans="1:4" x14ac:dyDescent="0.3">
      <c r="A10" s="3" t="s">
        <v>50</v>
      </c>
      <c r="B10" s="4">
        <v>5967354.8700000001</v>
      </c>
      <c r="C10" s="4">
        <v>2110233.83</v>
      </c>
      <c r="D10" s="55">
        <v>8077588.7000000002</v>
      </c>
    </row>
    <row r="11" spans="1:4" x14ac:dyDescent="0.3">
      <c r="A11" s="3" t="s">
        <v>51</v>
      </c>
      <c r="B11" s="4">
        <v>706904347.70000005</v>
      </c>
      <c r="C11" s="4">
        <v>365799091.27999997</v>
      </c>
      <c r="D11" s="55">
        <v>1072703438.98</v>
      </c>
    </row>
    <row r="12" spans="1:4" x14ac:dyDescent="0.3">
      <c r="A12" s="3" t="s">
        <v>52</v>
      </c>
      <c r="B12" s="4">
        <v>2237065753.8699999</v>
      </c>
      <c r="C12" s="4">
        <v>538832501.75</v>
      </c>
      <c r="D12" s="55">
        <v>2775898255.6199999</v>
      </c>
    </row>
    <row r="13" spans="1:4" x14ac:dyDescent="0.3">
      <c r="A13" s="3" t="s">
        <v>53</v>
      </c>
      <c r="B13" s="4">
        <v>86683792.650000006</v>
      </c>
      <c r="C13" s="4">
        <v>25756564.640000001</v>
      </c>
      <c r="D13" s="55">
        <v>112440357.29000001</v>
      </c>
    </row>
    <row r="14" spans="1:4" x14ac:dyDescent="0.3">
      <c r="A14" s="3" t="s">
        <v>155</v>
      </c>
      <c r="B14" s="4">
        <v>230994139.18000001</v>
      </c>
      <c r="C14" s="4">
        <v>83916225.560000002</v>
      </c>
      <c r="D14" s="55">
        <v>314910364.74000001</v>
      </c>
    </row>
  </sheetData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C15"/>
  <sheetViews>
    <sheetView workbookViewId="0">
      <selection activeCell="A18" sqref="A18"/>
    </sheetView>
  </sheetViews>
  <sheetFormatPr defaultRowHeight="14.4" x14ac:dyDescent="0.3"/>
  <cols>
    <col min="1" max="1" width="24.88671875" bestFit="1" customWidth="1"/>
    <col min="2" max="2" width="20.33203125" bestFit="1" customWidth="1"/>
    <col min="3" max="3" width="12" bestFit="1" customWidth="1"/>
    <col min="4" max="4" width="21" bestFit="1" customWidth="1"/>
    <col min="5" max="5" width="31.44140625" bestFit="1" customWidth="1"/>
    <col min="6" max="6" width="28.5546875" bestFit="1" customWidth="1"/>
    <col min="7" max="7" width="19.6640625" bestFit="1" customWidth="1"/>
    <col min="8" max="8" width="21.88671875" bestFit="1" customWidth="1"/>
    <col min="9" max="9" width="20.109375" bestFit="1" customWidth="1"/>
    <col min="10" max="10" width="22.109375" bestFit="1" customWidth="1"/>
    <col min="11" max="11" width="24.5546875" bestFit="1" customWidth="1"/>
  </cols>
  <sheetData>
    <row r="1" spans="1:3" x14ac:dyDescent="0.3">
      <c r="A1" s="2" t="s">
        <v>44</v>
      </c>
      <c r="B1" t="s">
        <v>87</v>
      </c>
    </row>
    <row r="2" spans="1:3" x14ac:dyDescent="0.3">
      <c r="A2" s="2" t="s">
        <v>57</v>
      </c>
      <c r="B2" t="s">
        <v>24</v>
      </c>
    </row>
    <row r="3" spans="1:3" x14ac:dyDescent="0.3">
      <c r="A3" t="s">
        <v>58</v>
      </c>
    </row>
    <row r="4" spans="1:3" x14ac:dyDescent="0.3">
      <c r="B4" s="2" t="s">
        <v>42</v>
      </c>
    </row>
    <row r="5" spans="1:3" x14ac:dyDescent="0.3">
      <c r="A5" s="2" t="s">
        <v>43</v>
      </c>
      <c r="B5" s="21">
        <v>45322</v>
      </c>
      <c r="C5" s="21" t="s">
        <v>2</v>
      </c>
    </row>
    <row r="6" spans="1:3" x14ac:dyDescent="0.3">
      <c r="A6" s="3" t="s">
        <v>45</v>
      </c>
      <c r="B6" s="55">
        <v>7654581.9400000004</v>
      </c>
      <c r="C6" s="55">
        <v>7654581.9400000004</v>
      </c>
    </row>
    <row r="7" spans="1:3" x14ac:dyDescent="0.3">
      <c r="A7" s="3" t="s">
        <v>46</v>
      </c>
      <c r="B7" s="55">
        <v>306410429.64999998</v>
      </c>
      <c r="C7" s="55">
        <v>306410429.64999998</v>
      </c>
    </row>
    <row r="8" spans="1:3" x14ac:dyDescent="0.3">
      <c r="A8" s="3" t="s">
        <v>47</v>
      </c>
      <c r="B8" s="55">
        <v>22088197.800000001</v>
      </c>
      <c r="C8" s="55">
        <v>22088197.800000001</v>
      </c>
    </row>
    <row r="9" spans="1:3" x14ac:dyDescent="0.3">
      <c r="A9" s="3" t="s">
        <v>48</v>
      </c>
      <c r="B9" s="55">
        <v>122036242.14</v>
      </c>
      <c r="C9" s="55">
        <v>122036242.14</v>
      </c>
    </row>
    <row r="10" spans="1:3" x14ac:dyDescent="0.3">
      <c r="A10" s="3" t="s">
        <v>49</v>
      </c>
      <c r="B10" s="55">
        <v>2993637294.2399998</v>
      </c>
      <c r="C10" s="55">
        <v>2993637294.2399998</v>
      </c>
    </row>
    <row r="11" spans="1:3" x14ac:dyDescent="0.3">
      <c r="A11" s="3" t="s">
        <v>50</v>
      </c>
      <c r="B11" s="55">
        <v>5967354.8700000001</v>
      </c>
      <c r="C11" s="55">
        <v>5967354.8700000001</v>
      </c>
    </row>
    <row r="12" spans="1:3" x14ac:dyDescent="0.3">
      <c r="A12" s="3" t="s">
        <v>51</v>
      </c>
      <c r="B12" s="55">
        <v>706904347.70000005</v>
      </c>
      <c r="C12" s="55">
        <v>706904347.70000005</v>
      </c>
    </row>
    <row r="13" spans="1:3" x14ac:dyDescent="0.3">
      <c r="A13" s="3" t="s">
        <v>52</v>
      </c>
      <c r="B13" s="55">
        <v>2237065753.8699999</v>
      </c>
      <c r="C13" s="55">
        <v>2237065753.8699999</v>
      </c>
    </row>
    <row r="14" spans="1:3" x14ac:dyDescent="0.3">
      <c r="A14" s="3" t="s">
        <v>53</v>
      </c>
      <c r="B14" s="55">
        <v>86683792.650000006</v>
      </c>
      <c r="C14" s="55">
        <v>86683792.650000006</v>
      </c>
    </row>
    <row r="15" spans="1:3" x14ac:dyDescent="0.3">
      <c r="A15" s="3" t="s">
        <v>54</v>
      </c>
      <c r="B15" s="55">
        <v>230994139.18000001</v>
      </c>
      <c r="C15" s="55">
        <v>230994139.18000001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K11"/>
  <sheetViews>
    <sheetView workbookViewId="0">
      <selection activeCell="H15" sqref="H15"/>
    </sheetView>
  </sheetViews>
  <sheetFormatPr defaultRowHeight="14.4" x14ac:dyDescent="0.3"/>
  <cols>
    <col min="1" max="1" width="13.44140625" bestFit="1" customWidth="1"/>
    <col min="2" max="2" width="11.33203125" style="15" bestFit="1" customWidth="1"/>
    <col min="3" max="3" width="15.33203125" bestFit="1" customWidth="1"/>
    <col min="4" max="4" width="12.33203125" bestFit="1" customWidth="1"/>
    <col min="5" max="5" width="15.33203125" bestFit="1" customWidth="1"/>
    <col min="6" max="6" width="14.88671875" bestFit="1" customWidth="1"/>
    <col min="7" max="7" width="11.33203125" bestFit="1" customWidth="1"/>
    <col min="8" max="9" width="14.88671875" bestFit="1" customWidth="1"/>
    <col min="10" max="10" width="12.33203125" bestFit="1" customWidth="1"/>
    <col min="11" max="12" width="13.44140625" bestFit="1" customWidth="1"/>
  </cols>
  <sheetData>
    <row r="1" spans="1:11" x14ac:dyDescent="0.3">
      <c r="A1" s="18" t="s">
        <v>41</v>
      </c>
      <c r="B1" s="19" t="s">
        <v>31</v>
      </c>
      <c r="C1" s="19" t="s">
        <v>32</v>
      </c>
      <c r="D1" s="19" t="s">
        <v>33</v>
      </c>
      <c r="E1" s="19" t="s">
        <v>34</v>
      </c>
      <c r="F1" s="19" t="s">
        <v>35</v>
      </c>
      <c r="G1" s="19" t="s">
        <v>36</v>
      </c>
      <c r="H1" s="19" t="s">
        <v>37</v>
      </c>
      <c r="I1" s="19" t="s">
        <v>38</v>
      </c>
      <c r="J1" s="19" t="s">
        <v>39</v>
      </c>
      <c r="K1" s="19" t="s">
        <v>40</v>
      </c>
    </row>
    <row r="2" spans="1:11" x14ac:dyDescent="0.3">
      <c r="A2" s="20">
        <v>44592</v>
      </c>
      <c r="B2" s="5">
        <v>7344162.04</v>
      </c>
      <c r="C2" s="5">
        <v>443789469.42000002</v>
      </c>
      <c r="D2" s="5">
        <v>17178443.789999999</v>
      </c>
      <c r="E2" s="5">
        <v>74808177.150000006</v>
      </c>
      <c r="F2" s="5">
        <v>2126716668.96</v>
      </c>
      <c r="G2" s="5">
        <v>5921188.9800000004</v>
      </c>
      <c r="H2" s="5">
        <v>1727014314.04</v>
      </c>
      <c r="I2" s="5">
        <v>1154920064.8399999</v>
      </c>
      <c r="J2" s="5">
        <f>9272763.02+62258479.89</f>
        <v>71531242.909999996</v>
      </c>
      <c r="K2" s="5">
        <v>217461222.63</v>
      </c>
    </row>
    <row r="3" spans="1:11" x14ac:dyDescent="0.3">
      <c r="A3" s="20">
        <v>44957</v>
      </c>
      <c r="B3" s="5">
        <v>7392640.8399999999</v>
      </c>
      <c r="C3" s="5">
        <v>392655233.38999999</v>
      </c>
      <c r="D3" s="5">
        <v>18459200.629999999</v>
      </c>
      <c r="E3" s="5">
        <v>73598687.280000001</v>
      </c>
      <c r="F3" s="5">
        <v>2391918398.75</v>
      </c>
      <c r="G3" s="5">
        <v>5689292.2699999996</v>
      </c>
      <c r="H3" s="5">
        <v>1166956696.03</v>
      </c>
      <c r="I3" s="5">
        <v>1164331778.1800001</v>
      </c>
      <c r="J3" s="5">
        <f>62418305.34+27332959.2</f>
        <v>89751264.540000007</v>
      </c>
      <c r="K3" s="5">
        <v>217508870.72999999</v>
      </c>
    </row>
    <row r="4" spans="1:11" x14ac:dyDescent="0.3">
      <c r="A4" s="20">
        <v>45322</v>
      </c>
      <c r="B4" s="5">
        <v>7654581.9400000004</v>
      </c>
      <c r="C4" s="5">
        <v>306410429.64999998</v>
      </c>
      <c r="D4" s="5">
        <v>22088197.800000001</v>
      </c>
      <c r="E4" s="5">
        <v>122036242.14</v>
      </c>
      <c r="F4" s="5">
        <v>2993637294.2399998</v>
      </c>
      <c r="G4" s="5">
        <v>5967354.8700000001</v>
      </c>
      <c r="H4" s="5">
        <v>706904347.70000005</v>
      </c>
      <c r="I4" s="5">
        <v>2237065753.8699999</v>
      </c>
      <c r="J4" s="5">
        <v>86683792.650000006</v>
      </c>
      <c r="K4" s="5">
        <v>230994139.18000001</v>
      </c>
    </row>
    <row r="5" spans="1:11" x14ac:dyDescent="0.3">
      <c r="A5" s="20">
        <v>45688</v>
      </c>
      <c r="B5" s="6">
        <v>7165566.0700000003</v>
      </c>
      <c r="C5" s="6">
        <v>275006125.67000002</v>
      </c>
      <c r="D5" s="6">
        <v>18532728.079999998</v>
      </c>
      <c r="E5" s="6">
        <v>67379587.989999995</v>
      </c>
      <c r="F5" s="6">
        <v>2304685526.77</v>
      </c>
      <c r="G5" s="6">
        <v>5586112.5999999996</v>
      </c>
      <c r="H5" s="6">
        <v>687989953.37</v>
      </c>
      <c r="I5" s="6">
        <v>446428466.35000002</v>
      </c>
      <c r="J5" s="6">
        <v>66609933.109999999</v>
      </c>
      <c r="K5" s="6">
        <v>202580107.71000001</v>
      </c>
    </row>
    <row r="6" spans="1:11" x14ac:dyDescent="0.3">
      <c r="A6" s="20">
        <v>46053</v>
      </c>
      <c r="B6" s="6">
        <v>7165566.0700000003</v>
      </c>
      <c r="C6" s="6">
        <v>275212933.76999998</v>
      </c>
      <c r="D6" s="6">
        <v>18532728.079999998</v>
      </c>
      <c r="E6" s="6">
        <v>63870414.020000003</v>
      </c>
      <c r="F6" s="6">
        <v>2103409056.1300001</v>
      </c>
      <c r="G6" s="6">
        <v>5586112.5999999996</v>
      </c>
      <c r="H6" s="6">
        <v>678711100.63</v>
      </c>
      <c r="I6" s="6">
        <v>393840511.98000002</v>
      </c>
      <c r="J6" s="6">
        <v>67137732.019999996</v>
      </c>
      <c r="K6" s="6">
        <v>236806905.88</v>
      </c>
    </row>
    <row r="7" spans="1:11" x14ac:dyDescent="0.3">
      <c r="A7" s="20">
        <v>44926</v>
      </c>
      <c r="B7" s="5">
        <v>7342808.7699999996</v>
      </c>
      <c r="C7" s="5">
        <v>405519527.93000001</v>
      </c>
      <c r="D7" s="5">
        <v>16958022.84</v>
      </c>
      <c r="E7" s="5">
        <v>56962052.789999999</v>
      </c>
      <c r="F7" s="5">
        <v>2089981701.71</v>
      </c>
      <c r="G7" s="5">
        <v>5921188.0899999999</v>
      </c>
      <c r="H7" s="5">
        <v>1725814588.51</v>
      </c>
      <c r="I7" s="5">
        <v>638094904.76999998</v>
      </c>
      <c r="J7" s="5">
        <f>9025172.97+61148348.68</f>
        <v>70173521.650000006</v>
      </c>
      <c r="K7" s="5">
        <v>216424274.97999999</v>
      </c>
    </row>
    <row r="8" spans="1:11" x14ac:dyDescent="0.3">
      <c r="A8" s="20">
        <v>45291</v>
      </c>
      <c r="B8" s="5">
        <v>7392367.9299999997</v>
      </c>
      <c r="C8" s="5">
        <v>386936508.97000003</v>
      </c>
      <c r="D8" s="5">
        <v>17994545.469999999</v>
      </c>
      <c r="E8" s="5">
        <v>62256082.899999999</v>
      </c>
      <c r="F8" s="5">
        <v>2182550496</v>
      </c>
      <c r="G8" s="5">
        <v>5688285.3399999999</v>
      </c>
      <c r="H8" s="5">
        <v>1166743038.1300001</v>
      </c>
      <c r="I8" s="5">
        <v>909908568.37</v>
      </c>
      <c r="J8" s="5">
        <f>61721037.47+27332959.2</f>
        <v>89053996.670000002</v>
      </c>
      <c r="K8" s="5">
        <v>209513175.90000001</v>
      </c>
    </row>
    <row r="9" spans="1:11" x14ac:dyDescent="0.3">
      <c r="A9" s="20">
        <v>45657</v>
      </c>
      <c r="B9" s="5">
        <v>2826279.24</v>
      </c>
      <c r="C9" s="5">
        <v>106592255.23999999</v>
      </c>
      <c r="D9" s="5">
        <v>7837504.6399999997</v>
      </c>
      <c r="E9" s="5">
        <v>25086601.350000001</v>
      </c>
      <c r="F9" s="5">
        <v>1107303586.3</v>
      </c>
      <c r="G9" s="5">
        <v>2110233.83</v>
      </c>
      <c r="H9" s="5">
        <v>365799091.27999997</v>
      </c>
      <c r="I9" s="5">
        <v>538832501.75</v>
      </c>
      <c r="J9" s="5">
        <v>25756564.640000001</v>
      </c>
      <c r="K9" s="5">
        <v>83916225.560000002</v>
      </c>
    </row>
    <row r="10" spans="1:11" x14ac:dyDescent="0.3">
      <c r="A10" s="20">
        <v>46022</v>
      </c>
      <c r="B10" s="6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3">
      <c r="A11" s="20">
        <v>46387</v>
      </c>
      <c r="B11" s="6"/>
      <c r="C11" s="6"/>
      <c r="D11" s="6"/>
      <c r="E11" s="6"/>
      <c r="F11" s="6"/>
      <c r="G11" s="6"/>
      <c r="H11" s="6"/>
      <c r="I11" s="6"/>
      <c r="J11" s="6"/>
      <c r="K11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База основные</vt:lpstr>
      <vt:lpstr>св_первоначальный</vt:lpstr>
      <vt:lpstr>св_уточненный</vt:lpstr>
      <vt:lpstr>база исполнение</vt:lpstr>
      <vt:lpstr>св_исполнение</vt:lpstr>
      <vt:lpstr>ОСНОВНЫЕ ПАРАМЕТРЫ БЮДЖЕТА</vt:lpstr>
      <vt:lpstr>исп ГРБС</vt:lpstr>
      <vt:lpstr>% ГРБС</vt:lpstr>
      <vt:lpstr>База ГРБС</vt:lpstr>
      <vt:lpstr>исп разделы</vt:lpstr>
      <vt:lpstr>% разделы</vt:lpstr>
      <vt:lpstr>База разделы</vt:lpstr>
      <vt:lpstr>исп прогр</vt:lpstr>
      <vt:lpstr>% прогр</vt:lpstr>
      <vt:lpstr>База програм</vt:lpstr>
      <vt:lpstr>исп нацпроект</vt:lpstr>
      <vt:lpstr>% нацпроект</vt:lpstr>
      <vt:lpstr>База нацпроект</vt:lpstr>
      <vt:lpstr>РАСХОДЫ</vt:lpstr>
      <vt:lpstr>исполн ГАДБ</vt:lpstr>
      <vt:lpstr>% ГАДБ</vt:lpstr>
      <vt:lpstr>База ГАДБ</vt:lpstr>
      <vt:lpstr>исполн ВД</vt:lpstr>
      <vt:lpstr>% ВД</vt:lpstr>
      <vt:lpstr>База ВД</vt:lpstr>
      <vt:lpstr>ДОХОДЫ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cab351</dc:creator>
  <cp:lastModifiedBy>cab351</cp:lastModifiedBy>
  <cp:lastPrinted>2024-06-04T09:06:59Z</cp:lastPrinted>
  <dcterms:created xsi:type="dcterms:W3CDTF">2024-05-27T10:56:15Z</dcterms:created>
  <dcterms:modified xsi:type="dcterms:W3CDTF">2024-06-18T07:41:23Z</dcterms:modified>
</cp:coreProperties>
</file>